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648" windowHeight="11923"/>
  </bookViews>
  <sheets>
    <sheet name="专项债券项目信息" sheetId="1" r:id="rId1"/>
  </sheets>
  <definedNames>
    <definedName name="_xlnm._FilterDatabase" localSheetId="0" hidden="1">专项债券项目信息!$A$6:$Q$59</definedName>
    <definedName name="_xlnm.Print_Titles" localSheetId="0">专项债券项目信息!$3:6</definedName>
    <definedName name="_xlnm.Print_Area" localSheetId="0">专项债券项目信息!$A$1:$Q$59</definedName>
  </definedNames>
  <calcPr calcId="144525"/>
</workbook>
</file>

<file path=xl/sharedStrings.xml><?xml version="1.0" encoding="utf-8"?>
<sst xmlns="http://schemas.openxmlformats.org/spreadsheetml/2006/main" count="249" uniqueCount="177">
  <si>
    <t>2023年深圳市政府专项债券（五十六至六十八期）项目信息表</t>
  </si>
  <si>
    <t>单位：亿元</t>
  </si>
  <si>
    <t>序号</t>
  </si>
  <si>
    <t>债券信息</t>
  </si>
  <si>
    <t>项目概况</t>
  </si>
  <si>
    <t>项目资金来源</t>
  </si>
  <si>
    <t>预期项目生命周期总收益</t>
  </si>
  <si>
    <t>项目收益对债券本息的覆盖率</t>
  </si>
  <si>
    <t>备注</t>
  </si>
  <si>
    <t>债券名称</t>
  </si>
  <si>
    <t>发行规模</t>
  </si>
  <si>
    <t>项目名称</t>
  </si>
  <si>
    <t>项目单位</t>
  </si>
  <si>
    <t>主管部门</t>
  </si>
  <si>
    <t>项目总投资</t>
  </si>
  <si>
    <t>2023年</t>
  </si>
  <si>
    <t>区划</t>
  </si>
  <si>
    <t>分区规模</t>
  </si>
  <si>
    <t>其中：财政预算拟安排</t>
  </si>
  <si>
    <t>债券融资</t>
  </si>
  <si>
    <t>合计</t>
  </si>
  <si>
    <t>2023年深圳市政府专项债券（五十六期）</t>
  </si>
  <si>
    <t>福田区</t>
  </si>
  <si>
    <t>深圳市福田区香蜜湖新金融中心园区基础设施建设项目</t>
  </si>
  <si>
    <t>深圳市福田区文体局</t>
  </si>
  <si>
    <t>项目总投资中财政预算包含历史已发行债券25,286万元。</t>
  </si>
  <si>
    <t>2023年深圳市政府专项债券（五十七期）</t>
  </si>
  <si>
    <t>深圳市福田区安托山园区基础设施建设工程</t>
  </si>
  <si>
    <t>深圳市福田区物业管理中心</t>
  </si>
  <si>
    <t>总投资财政资金中含历史已发债金额共68,569万元，已安排相应收入实现融资平衡，本期发行暂不考虑。</t>
  </si>
  <si>
    <t>2023年深圳市政府专项债券（五十八期）</t>
  </si>
  <si>
    <t>龙岗区</t>
  </si>
  <si>
    <t>深圳市龙岗区2023年文体中心项目</t>
  </si>
  <si>
    <t>深圳市龙岗区文化广电旅游体育局、深圳市龙岗区宝龙街道办、深圳市龙岗区建筑工务署</t>
  </si>
  <si>
    <t>深圳市龙岗区文化广电旅游体育局</t>
  </si>
  <si>
    <t>2023年深圳市政府专项债券（五十九期）</t>
  </si>
  <si>
    <t>深圳市福田区幼儿园项目</t>
  </si>
  <si>
    <t>深圳市福田区教育局</t>
  </si>
  <si>
    <t>项目总投资中财政预算包含历史已发行债券4,094万元以及2024年-2026年用于支付利息的保教费收入311万元。</t>
  </si>
  <si>
    <t>龙华区</t>
  </si>
  <si>
    <t>深圳市龙华区城镇老旧小区改造项目（续发）</t>
  </si>
  <si>
    <t>龙华区龙华街道办、民治街道办、观澜街道办、观湖街道办、大浪街道办、福城街道办</t>
  </si>
  <si>
    <t>龙华区住建局</t>
  </si>
  <si>
    <t>深圳市龙华区新基建项目</t>
  </si>
  <si>
    <t>龙华区政数局、水务局、人力资源局、应急管理局、市公安局龙华分局、平安建设中心、民治街道办</t>
  </si>
  <si>
    <t>深圳市龙华区市政基础设施项目</t>
  </si>
  <si>
    <t>龙华区水务局、建筑工务署</t>
  </si>
  <si>
    <t>龙华区水务局</t>
  </si>
  <si>
    <t>2023年深圳市政府专项债券（六十期）</t>
  </si>
  <si>
    <t>市本级</t>
  </si>
  <si>
    <t>南山水厂扩建工程</t>
  </si>
  <si>
    <t>深圳市水务（集团）有限公司</t>
  </si>
  <si>
    <t>市水务局</t>
  </si>
  <si>
    <t>宝安区</t>
  </si>
  <si>
    <t>深圳市宝安区2023年公立医院建设及医疗设备购置项目（续发）</t>
  </si>
  <si>
    <t>宝安区卫生健康局、宝安区建筑工务署、新安街道办、西乡街道办、福永街道办、新桥街道办</t>
  </si>
  <si>
    <t>宝安区卫生健康局</t>
  </si>
  <si>
    <t>光明区</t>
  </si>
  <si>
    <t>深圳市光明区市政和产业园区基础设施项目</t>
  </si>
  <si>
    <t>深圳市光明区建设发展集团有限公司、深圳市光明科学城产业发展集团有限公司、深圳市光明区投资控股集团有限公司、深圳市交通运输局光明管理局、光明区建筑工务署、凤凰街道办事处、区城市管理和综合执法局、马田街道办事处、新湖街道办事处、光明街道办事处</t>
  </si>
  <si>
    <t>光明区国资局</t>
  </si>
  <si>
    <t>深汕特别合作区</t>
  </si>
  <si>
    <t>深圳市深汕特别合作区深汕枢纽综合开发工程</t>
  </si>
  <si>
    <t>广东深汕投资控股集团有限公司</t>
  </si>
  <si>
    <t>深汕特别合作区重点片区重大项目重要工程前期规划建设统筹中心</t>
  </si>
  <si>
    <t>深圳市深汕特别合作区油茶置换桉树科技示范基地项目</t>
  </si>
  <si>
    <t>深圳市深汕特别合作区土地资产运营管理服务有限公司</t>
  </si>
  <si>
    <t>深汕特别合作区城市管理和综合执法局</t>
  </si>
  <si>
    <t>2023年深圳市政府专项债券（六十一期）</t>
  </si>
  <si>
    <t>深圳市龙岗区2023年水利项目（境内）</t>
  </si>
  <si>
    <t>龙岗区水务局、深圳市深水龙岗水务集团有限公司、深圳市布吉供水有限公司</t>
  </si>
  <si>
    <t>龙岗区水务局</t>
  </si>
  <si>
    <t>2023年深圳市政府专项债券（六十二期）</t>
  </si>
  <si>
    <t>南山区</t>
  </si>
  <si>
    <t>深圳市南山区产业园区基础设施建设项目（南山智造红花岭产业园）</t>
  </si>
  <si>
    <t>深汇通投资控股有限公司</t>
  </si>
  <si>
    <t>深圳市南山区国有资产监督管理局</t>
  </si>
  <si>
    <t>-</t>
  </si>
  <si>
    <t>盐田区</t>
  </si>
  <si>
    <t>中英街深港旅游消费合作区建设项目</t>
  </si>
  <si>
    <t>盐田区中英街管理局</t>
  </si>
  <si>
    <t>坪山区</t>
  </si>
  <si>
    <t>深圳国家生物医药产业基地配套集中废水处理厂及干管工程</t>
  </si>
  <si>
    <t>深圳市坪山区水务局</t>
  </si>
  <si>
    <t>坪山区生物医院产业加速器区及新能源汽车产业园区项目</t>
  </si>
  <si>
    <t>深圳市坪山区产业投资服务有限公司</t>
  </si>
  <si>
    <t>坪山区科技创新局、坪山区发展和改革局</t>
  </si>
  <si>
    <t>前海</t>
  </si>
  <si>
    <t>深圳市前海合作区珑湾国际人才公寓</t>
  </si>
  <si>
    <t>深圳市前海人才乐居有限公司</t>
  </si>
  <si>
    <t>深圳市前海深港现代服务业合作区管理局</t>
  </si>
  <si>
    <t>2023年深圳市政府专项债券（六十三期）</t>
  </si>
  <si>
    <t>深圳都市圈城际铁路项目</t>
  </si>
  <si>
    <t>深圳市地铁集团有限公司</t>
  </si>
  <si>
    <t>市轨道办</t>
  </si>
  <si>
    <t>新建深圳至深汕合作区铁路项目</t>
  </si>
  <si>
    <t>深圳市宝安区2023年学前教育和职业教育建设项目（续发）</t>
  </si>
  <si>
    <t>新安街道办</t>
  </si>
  <si>
    <t>深圳市宝安区教育局</t>
  </si>
  <si>
    <t>深圳市宝安区2023年桃花源科技创新中心（续发）</t>
  </si>
  <si>
    <t>深圳市宝安区科技创新局</t>
  </si>
  <si>
    <t>深圳市宝安区2023年燕罗智能网联汽车产业园基础设施建设项目</t>
  </si>
  <si>
    <t>深圳市燕罗智能网联汽车产业发展有限公司</t>
  </si>
  <si>
    <t>深圳市宝安区投资管理集团有限公司</t>
  </si>
  <si>
    <t>深圳市光明区市政基础设施项目</t>
  </si>
  <si>
    <t>光明区住房和建设局、马田街道办事处、新湖街道办事处、光明街道办事处、公明街道办事处、玉塘街道办事处、凤凰街道办事处</t>
  </si>
  <si>
    <t>光明区住房和建设局</t>
  </si>
  <si>
    <t>深圳市光明区供排水管网基础设施建设项目</t>
  </si>
  <si>
    <t>光明区水务局、光明区建筑工务署、玉塘街道办事处、新湖街道办事处、光明街道办事处</t>
  </si>
  <si>
    <t>光明区水务局</t>
  </si>
  <si>
    <t>深圳市光明区公立医院建设项目（一期）</t>
  </si>
  <si>
    <t>中国科学院大学深圳医院（光明）</t>
  </si>
  <si>
    <t>光明区卫生健康局</t>
  </si>
  <si>
    <t>深圳市光明区学前教育和职业教育项目</t>
  </si>
  <si>
    <t>光明区教育局</t>
  </si>
  <si>
    <t>大鹏新区</t>
  </si>
  <si>
    <t>深圳市大鹏新区架空线改造项目（打包）</t>
  </si>
  <si>
    <t>新区建筑工务署</t>
  </si>
  <si>
    <t>深圳市大鹏新区水环境治理项目</t>
  </si>
  <si>
    <t>深圳市前海合作区前海深港创新科技园项目</t>
  </si>
  <si>
    <t>深圳市前海深港创新产业发展有限公司</t>
  </si>
  <si>
    <t>2023年深圳市政府专项债券（六十四期）</t>
  </si>
  <si>
    <t>深圳市盐田区公立医院项目</t>
  </si>
  <si>
    <t>盐田区人民医院\盐田区妇幼保健院\盐田区工务署\盐田区前期办</t>
  </si>
  <si>
    <t>盐田区卫生健康局</t>
  </si>
  <si>
    <t>坪山区公办幼儿园项目</t>
  </si>
  <si>
    <t>深圳市坪山区建筑工务署</t>
  </si>
  <si>
    <t>深圳市坪山区教育局</t>
  </si>
  <si>
    <t>坪山区公立医院项目</t>
  </si>
  <si>
    <t>深圳市坪山区卫生健康局</t>
  </si>
  <si>
    <t>深圳市福田区深圳中心城区医疗基础设施提升工程</t>
  </si>
  <si>
    <t>深圳市福田区卫健局</t>
  </si>
  <si>
    <t>罗湖区</t>
  </si>
  <si>
    <t>深圳市罗湖区2023年医院建设及医疗设备购置项目</t>
  </si>
  <si>
    <t>罗湖区医院集团</t>
  </si>
  <si>
    <t>罗湖区卫健局</t>
  </si>
  <si>
    <t>深圳市罗湖区公共体育设施建设项目</t>
  </si>
  <si>
    <t>深圳市罗湖区城市管理和综合执法局、罗湖区建筑工务署、笋岗街道办</t>
  </si>
  <si>
    <t>罗湖区城管和综合执法局</t>
  </si>
  <si>
    <t>深圳市宝安区2023年文体建设项目（续发）</t>
  </si>
  <si>
    <t>深圳市宝安区文化广电旅游体育局</t>
  </si>
  <si>
    <t>深圳市宝安区2023年优质饮用水入户及社区给水管网改造项目（续发）</t>
  </si>
  <si>
    <t>宝安区水务局</t>
  </si>
  <si>
    <t>深圳市宝安区2023年粮库建设项目</t>
  </si>
  <si>
    <t>深圳市宝安粮食有限公司</t>
  </si>
  <si>
    <t>深圳市宝安区2023年石岩重点产业园区配套基础设施建设项目</t>
  </si>
  <si>
    <t>深圳市宝安区石岩街道办事处</t>
  </si>
  <si>
    <t>深圳市宝安区2023年新型基础设施建设项目</t>
  </si>
  <si>
    <t>深圳市公安局交通警察支队宝安大队</t>
  </si>
  <si>
    <t>深圳市宝安区政务服务数据管理局</t>
  </si>
  <si>
    <t>深圳市深汕枢纽综合配套工程、同步实施工程</t>
  </si>
  <si>
    <t>深圳市深汕特别合作区建筑工务署</t>
  </si>
  <si>
    <t>深圳市深汕特别合作区住房建设和水务局</t>
  </si>
  <si>
    <t>深圳市龙华区卫生健康类项目(续发）</t>
  </si>
  <si>
    <t>龙华区卫健局、建筑工务署</t>
  </si>
  <si>
    <t>龙华区卫健局</t>
  </si>
  <si>
    <t>深圳市龙华区职业教育和学前教育项目</t>
  </si>
  <si>
    <t>龙华区建筑工务署</t>
  </si>
  <si>
    <t>龙华区教育局、群团工作部</t>
  </si>
  <si>
    <t>2023年深圳市政府专项债券（六十五期）</t>
  </si>
  <si>
    <t>深圳市公明水库-清林径水库连通工程</t>
  </si>
  <si>
    <t>深圳市原水有限公司</t>
  </si>
  <si>
    <t>深圳市水务局</t>
  </si>
  <si>
    <t>深圳市西丽水库至南山水厂原水管工程</t>
  </si>
  <si>
    <t>罗田水库一铁岗水库输水隧洞工程</t>
  </si>
  <si>
    <t>2023年深圳市政府专项债券（六十六期）</t>
  </si>
  <si>
    <t>深圳市南山区公立医院建设及医疗设备购置项目（打包）</t>
  </si>
  <si>
    <t>深圳市南山区卫生健康局</t>
  </si>
  <si>
    <t>2023年深圳市政府专项债券（六十七期）</t>
  </si>
  <si>
    <t>深圳市龙华区保障性租赁住房项目（续发）</t>
  </si>
  <si>
    <t>深圳市龙华区停车场综合体项目（续发）</t>
  </si>
  <si>
    <t>龙华区政府物业管理中心</t>
  </si>
  <si>
    <t>2023年深圳市政府专项债券（六十八期）</t>
  </si>
  <si>
    <t>深圳市城市轨道交通四期调整项目</t>
  </si>
  <si>
    <t>深圳市罗湖区2023年交通基础设施领域城市停车场项目</t>
  </si>
  <si>
    <t>深圳市罗湖投控置地有限公司</t>
  </si>
  <si>
    <t>深圳市罗湖区国有资产监督管理局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</si>
</sst>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#,##0.00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</font>
    <font>
      <sz val="9"/>
      <name val="SimSun"/>
      <charset val="134"/>
    </font>
    <font>
      <b/>
      <sz val="18"/>
      <name val="宋体"/>
      <charset val="134"/>
      <scheme val="minor"/>
    </font>
    <font>
      <b/>
      <sz val="11"/>
      <name val="SimSun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4" fillId="18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5" fillId="6" borderId="2" applyNumberFormat="false" applyAlignment="false" applyProtection="false">
      <alignment vertical="center"/>
    </xf>
    <xf numFmtId="0" fontId="24" fillId="14" borderId="5" applyNumberFormat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7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6" fillId="0" borderId="7" applyNumberFormat="false" applyFill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0" fontId="23" fillId="0" borderId="4" applyNumberFormat="false" applyFill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25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2" fillId="19" borderId="8" applyNumberFormat="false" applyFont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28" fillId="20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29" fillId="24" borderId="0" applyNumberFormat="false" applyBorder="false" applyAlignment="false" applyProtection="false">
      <alignment vertical="center"/>
    </xf>
    <xf numFmtId="0" fontId="30" fillId="6" borderId="9" applyNumberFormat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31" fillId="32" borderId="9" applyNumberFormat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>
      <alignment vertical="center"/>
    </xf>
    <xf numFmtId="0" fontId="3" fillId="0" borderId="0" xfId="0" applyFont="true" applyFill="true" applyAlignment="true">
      <alignment vertical="center" wrapText="true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Font="true" applyFill="true">
      <alignment vertical="center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1" fillId="0" borderId="1" xfId="0" applyNumberFormat="true" applyFont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 wrapText="true"/>
    </xf>
    <xf numFmtId="177" fontId="7" fillId="0" borderId="1" xfId="0" applyNumberFormat="true" applyFont="true" applyFill="true" applyBorder="true" applyAlignment="true">
      <alignment horizontal="center" vertical="center" wrapText="true"/>
    </xf>
    <xf numFmtId="177" fontId="1" fillId="0" borderId="1" xfId="19" applyNumberFormat="true" applyFont="true" applyFill="true" applyBorder="true" applyAlignment="true">
      <alignment horizontal="center" vertical="center"/>
    </xf>
    <xf numFmtId="177" fontId="1" fillId="0" borderId="1" xfId="19" applyNumberFormat="true" applyFont="true" applyFill="true" applyBorder="true" applyAlignment="true">
      <alignment horizontal="center" vertical="center" wrapText="true"/>
    </xf>
    <xf numFmtId="177" fontId="3" fillId="0" borderId="1" xfId="0" applyNumberFormat="true" applyFont="true" applyFill="true" applyBorder="true" applyAlignment="true">
      <alignment horizontal="center" vertical="center" wrapText="true"/>
    </xf>
    <xf numFmtId="177" fontId="11" fillId="0" borderId="1" xfId="0" applyNumberFormat="true" applyFont="true" applyBorder="true" applyAlignment="true">
      <alignment horizontal="center" vertical="center" wrapText="true"/>
    </xf>
    <xf numFmtId="177" fontId="1" fillId="0" borderId="1" xfId="0" applyNumberFormat="true" applyFont="true" applyFill="true" applyBorder="true" applyAlignment="true">
      <alignment horizontal="center" vertical="center"/>
    </xf>
    <xf numFmtId="177" fontId="1" fillId="0" borderId="1" xfId="0" applyNumberFormat="true" applyFont="true" applyBorder="true" applyAlignment="true">
      <alignment horizontal="center" vertical="center"/>
    </xf>
    <xf numFmtId="0" fontId="10" fillId="0" borderId="0" xfId="0" applyFont="true" applyFill="true" applyBorder="true" applyAlignment="true">
      <alignment horizontal="center" vertical="center" wrapText="true"/>
    </xf>
    <xf numFmtId="177" fontId="2" fillId="0" borderId="1" xfId="0" applyNumberFormat="true" applyFont="true" applyFill="true" applyBorder="true" applyAlignment="true">
      <alignment horizontal="center" vertical="center"/>
    </xf>
    <xf numFmtId="177" fontId="3" fillId="0" borderId="1" xfId="19" applyNumberFormat="true" applyFont="true" applyFill="true" applyBorder="true" applyAlignment="true">
      <alignment horizontal="center" vertical="center" wrapText="true"/>
    </xf>
    <xf numFmtId="177" fontId="7" fillId="0" borderId="1" xfId="19" applyNumberFormat="true" applyFont="true" applyFill="true" applyBorder="true" applyAlignment="true">
      <alignment horizontal="center" vertical="center" wrapText="true"/>
    </xf>
    <xf numFmtId="177" fontId="12" fillId="0" borderId="1" xfId="0" applyNumberFormat="true" applyFont="true" applyFill="true" applyBorder="true" applyAlignment="true">
      <alignment horizontal="center" vertical="center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>
    <pageSetUpPr fitToPage="true"/>
  </sheetPr>
  <dimension ref="A1:Q59"/>
  <sheetViews>
    <sheetView tabSelected="1" view="pageBreakPreview" zoomScale="85" zoomScaleNormal="100" zoomScaleSheetLayoutView="85" workbookViewId="0">
      <pane ySplit="7" topLeftCell="A15" activePane="bottomLeft" state="frozen"/>
      <selection/>
      <selection pane="bottomLeft" activeCell="E15" sqref="E15:E58"/>
    </sheetView>
  </sheetViews>
  <sheetFormatPr defaultColWidth="9.77391304347826" defaultRowHeight="13.65"/>
  <cols>
    <col min="1" max="1" width="6.88695652173913" style="4" customWidth="true"/>
    <col min="2" max="2" width="23.5739130434783" style="5" customWidth="true"/>
    <col min="3" max="3" width="11.7652173913043" style="4" customWidth="true"/>
    <col min="4" max="4" width="12.704347826087" style="5" customWidth="true"/>
    <col min="5" max="5" width="9.51304347826087" style="4" customWidth="true"/>
    <col min="6" max="6" width="22.895652173913" style="5" customWidth="true"/>
    <col min="7" max="7" width="28.9739130434783" style="5" customWidth="true"/>
    <col min="8" max="8" width="19.6695652173913" style="5" customWidth="true"/>
    <col min="9" max="16" width="9.65217391304348" style="4" customWidth="true"/>
    <col min="17" max="17" width="15.904347826087" style="5" customWidth="true"/>
    <col min="18" max="16384" width="9.77391304347826" style="6"/>
  </cols>
  <sheetData>
    <row r="1" s="1" customFormat="true" ht="14.25" customHeight="true" spans="1:17">
      <c r="A1" s="4"/>
      <c r="B1" s="7"/>
      <c r="C1" s="7"/>
      <c r="D1" s="7"/>
      <c r="E1" s="4"/>
      <c r="F1" s="4"/>
      <c r="G1" s="4"/>
      <c r="H1" s="5"/>
      <c r="I1" s="4"/>
      <c r="J1" s="4"/>
      <c r="K1" s="4"/>
      <c r="L1" s="4"/>
      <c r="M1" s="4"/>
      <c r="N1" s="4"/>
      <c r="O1" s="4"/>
      <c r="P1" s="4"/>
      <c r="Q1" s="5"/>
    </row>
    <row r="2" ht="42" customHeight="true" spans="1:17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ht="19.95" customHeight="true" spans="1:17">
      <c r="A3" s="9"/>
      <c r="B3" s="10"/>
      <c r="C3" s="9"/>
      <c r="D3" s="10"/>
      <c r="E3" s="9"/>
      <c r="P3" s="33" t="s">
        <v>1</v>
      </c>
      <c r="Q3" s="33"/>
    </row>
    <row r="4" ht="31.05" customHeight="true" spans="1:17">
      <c r="A4" s="11" t="s">
        <v>2</v>
      </c>
      <c r="B4" s="12" t="s">
        <v>3</v>
      </c>
      <c r="C4" s="12"/>
      <c r="D4" s="12"/>
      <c r="E4" s="12"/>
      <c r="F4" s="12" t="s">
        <v>4</v>
      </c>
      <c r="G4" s="12"/>
      <c r="H4" s="12"/>
      <c r="I4" s="12" t="s">
        <v>5</v>
      </c>
      <c r="J4" s="12"/>
      <c r="K4" s="12"/>
      <c r="L4" s="12"/>
      <c r="M4" s="12"/>
      <c r="N4" s="12"/>
      <c r="O4" s="12" t="s">
        <v>6</v>
      </c>
      <c r="P4" s="12" t="s">
        <v>7</v>
      </c>
      <c r="Q4" s="12" t="s">
        <v>8</v>
      </c>
    </row>
    <row r="5" ht="31.05" customHeight="true" spans="1:17">
      <c r="A5" s="11"/>
      <c r="B5" s="12" t="s">
        <v>9</v>
      </c>
      <c r="C5" s="12" t="s">
        <v>10</v>
      </c>
      <c r="D5" s="12"/>
      <c r="E5" s="12"/>
      <c r="F5" s="12" t="s">
        <v>11</v>
      </c>
      <c r="G5" s="12" t="s">
        <v>12</v>
      </c>
      <c r="H5" s="12" t="s">
        <v>13</v>
      </c>
      <c r="I5" s="12" t="s">
        <v>14</v>
      </c>
      <c r="J5" s="12"/>
      <c r="K5" s="12"/>
      <c r="L5" s="12" t="s">
        <v>15</v>
      </c>
      <c r="M5" s="12"/>
      <c r="N5" s="12"/>
      <c r="O5" s="12"/>
      <c r="P5" s="12"/>
      <c r="Q5" s="12"/>
    </row>
    <row r="6" ht="41.05" spans="1:17">
      <c r="A6" s="11"/>
      <c r="B6" s="12"/>
      <c r="C6" s="12"/>
      <c r="D6" s="12" t="s">
        <v>16</v>
      </c>
      <c r="E6" s="12" t="s">
        <v>17</v>
      </c>
      <c r="F6" s="12"/>
      <c r="G6" s="12"/>
      <c r="H6" s="12"/>
      <c r="I6" s="12"/>
      <c r="J6" s="12" t="s">
        <v>18</v>
      </c>
      <c r="K6" s="12" t="s">
        <v>19</v>
      </c>
      <c r="L6" s="12"/>
      <c r="M6" s="12" t="s">
        <v>18</v>
      </c>
      <c r="N6" s="12" t="s">
        <v>19</v>
      </c>
      <c r="O6" s="12"/>
      <c r="P6" s="12"/>
      <c r="Q6" s="12"/>
    </row>
    <row r="7" s="2" customFormat="true" ht="36" hidden="true" customHeight="true" spans="1:17">
      <c r="A7" s="13"/>
      <c r="B7" s="14" t="s">
        <v>20</v>
      </c>
      <c r="C7" s="14">
        <f>SUM(C8:C59)</f>
        <v>185.2382</v>
      </c>
      <c r="D7" s="14"/>
      <c r="E7" s="14">
        <f t="shared" ref="E7:O7" si="0">SUM(E8:E59)</f>
        <v>185.2382</v>
      </c>
      <c r="F7" s="15"/>
      <c r="G7" s="15"/>
      <c r="H7" s="15"/>
      <c r="I7" s="25">
        <f t="shared" si="0"/>
        <v>5110.94380902121</v>
      </c>
      <c r="J7" s="25">
        <f t="shared" si="0"/>
        <v>2431.14139902121</v>
      </c>
      <c r="K7" s="25">
        <f t="shared" si="0"/>
        <v>1384.28993</v>
      </c>
      <c r="L7" s="25">
        <f t="shared" si="0"/>
        <v>834.876748602871</v>
      </c>
      <c r="M7" s="25">
        <f t="shared" si="0"/>
        <v>193.002135602871</v>
      </c>
      <c r="N7" s="25">
        <f t="shared" si="0"/>
        <v>448.617</v>
      </c>
      <c r="O7" s="25">
        <f t="shared" si="0"/>
        <v>4303.55619579009</v>
      </c>
      <c r="P7" s="34"/>
      <c r="Q7" s="38"/>
    </row>
    <row r="8" s="3" customFormat="true" ht="54.7" hidden="true" spans="1:17">
      <c r="A8" s="13">
        <v>1</v>
      </c>
      <c r="B8" s="13" t="s">
        <v>21</v>
      </c>
      <c r="C8" s="13">
        <v>4.06</v>
      </c>
      <c r="D8" s="13" t="s">
        <v>22</v>
      </c>
      <c r="E8" s="13">
        <v>4.06</v>
      </c>
      <c r="F8" s="13" t="s">
        <v>23</v>
      </c>
      <c r="G8" s="13" t="s">
        <v>24</v>
      </c>
      <c r="H8" s="13" t="s">
        <v>24</v>
      </c>
      <c r="I8" s="26">
        <v>36.9530976091505</v>
      </c>
      <c r="J8" s="26">
        <v>32.8930976091505</v>
      </c>
      <c r="K8" s="26">
        <v>4.06</v>
      </c>
      <c r="L8" s="26">
        <v>4.144498669339</v>
      </c>
      <c r="M8" s="26">
        <v>0.0844986693390002</v>
      </c>
      <c r="N8" s="26">
        <v>4.06</v>
      </c>
      <c r="O8" s="26">
        <v>6</v>
      </c>
      <c r="P8" s="26">
        <v>1.45708103339896</v>
      </c>
      <c r="Q8" s="39" t="s">
        <v>25</v>
      </c>
    </row>
    <row r="9" s="3" customFormat="true" ht="82.1" hidden="true" spans="1:17">
      <c r="A9" s="13">
        <v>2</v>
      </c>
      <c r="B9" s="13" t="s">
        <v>26</v>
      </c>
      <c r="C9" s="13">
        <v>9.66</v>
      </c>
      <c r="D9" s="13" t="s">
        <v>22</v>
      </c>
      <c r="E9" s="13">
        <v>9.66</v>
      </c>
      <c r="F9" s="13" t="s">
        <v>27</v>
      </c>
      <c r="G9" s="13" t="s">
        <v>28</v>
      </c>
      <c r="H9" s="13" t="s">
        <v>28</v>
      </c>
      <c r="I9" s="26">
        <v>57.5927022410906</v>
      </c>
      <c r="J9" s="26">
        <v>47.9327022410906</v>
      </c>
      <c r="K9" s="26">
        <v>9.66</v>
      </c>
      <c r="L9" s="26">
        <v>10.2027393871124</v>
      </c>
      <c r="M9" s="26">
        <v>0.542739387112416</v>
      </c>
      <c r="N9" s="26">
        <v>9.66</v>
      </c>
      <c r="O9" s="26">
        <v>14.4</v>
      </c>
      <c r="P9" s="26">
        <v>1.42258321057059</v>
      </c>
      <c r="Q9" s="39" t="s">
        <v>29</v>
      </c>
    </row>
    <row r="10" s="3" customFormat="true" ht="41.05" hidden="true" spans="1:17">
      <c r="A10" s="13">
        <v>3</v>
      </c>
      <c r="B10" s="13" t="s">
        <v>30</v>
      </c>
      <c r="C10" s="13">
        <v>8</v>
      </c>
      <c r="D10" s="13" t="s">
        <v>31</v>
      </c>
      <c r="E10" s="13">
        <v>8</v>
      </c>
      <c r="F10" s="13" t="s">
        <v>32</v>
      </c>
      <c r="G10" s="16" t="s">
        <v>33</v>
      </c>
      <c r="H10" s="17" t="s">
        <v>34</v>
      </c>
      <c r="I10" s="26">
        <v>42.8431489152</v>
      </c>
      <c r="J10" s="26">
        <v>34.8431489152</v>
      </c>
      <c r="K10" s="26">
        <v>8</v>
      </c>
      <c r="L10" s="26">
        <v>8.625412</v>
      </c>
      <c r="M10" s="26">
        <v>0.625412</v>
      </c>
      <c r="N10" s="26">
        <v>8</v>
      </c>
      <c r="O10" s="26">
        <v>11.85048131009</v>
      </c>
      <c r="P10" s="26">
        <v>1.2903849815567</v>
      </c>
      <c r="Q10" s="40"/>
    </row>
    <row r="11" s="3" customFormat="true" ht="95.75" hidden="true" spans="1:17">
      <c r="A11" s="13">
        <v>4</v>
      </c>
      <c r="B11" s="13" t="s">
        <v>35</v>
      </c>
      <c r="C11" s="13">
        <f>SUM(E11:E14)</f>
        <v>13.47</v>
      </c>
      <c r="D11" s="13" t="s">
        <v>22</v>
      </c>
      <c r="E11" s="13">
        <v>0.38</v>
      </c>
      <c r="F11" s="13" t="s">
        <v>36</v>
      </c>
      <c r="G11" s="13" t="s">
        <v>37</v>
      </c>
      <c r="H11" s="13" t="s">
        <v>37</v>
      </c>
      <c r="I11" s="26">
        <v>1.8146518761</v>
      </c>
      <c r="J11" s="26">
        <v>1.4346518761</v>
      </c>
      <c r="K11" s="26">
        <v>0.38</v>
      </c>
      <c r="L11" s="26">
        <v>0.56532832</v>
      </c>
      <c r="M11" s="26">
        <v>0.18532832</v>
      </c>
      <c r="N11" s="26">
        <v>0.38</v>
      </c>
      <c r="O11" s="26">
        <v>0.60566041</v>
      </c>
      <c r="P11" s="26">
        <v>1.30814443122127</v>
      </c>
      <c r="Q11" s="39" t="s">
        <v>38</v>
      </c>
    </row>
    <row r="12" s="3" customFormat="true" ht="41.05" hidden="true" spans="1:17">
      <c r="A12" s="13"/>
      <c r="B12" s="13"/>
      <c r="C12" s="13"/>
      <c r="D12" s="13" t="s">
        <v>39</v>
      </c>
      <c r="E12" s="13">
        <v>3.4</v>
      </c>
      <c r="F12" s="18" t="s">
        <v>40</v>
      </c>
      <c r="G12" s="18" t="s">
        <v>41</v>
      </c>
      <c r="H12" s="18" t="s">
        <v>42</v>
      </c>
      <c r="I12" s="27">
        <v>124.994</v>
      </c>
      <c r="J12" s="27">
        <v>104.613</v>
      </c>
      <c r="K12" s="27">
        <v>20.381</v>
      </c>
      <c r="L12" s="27">
        <v>27.992</v>
      </c>
      <c r="M12" s="27">
        <v>16.822</v>
      </c>
      <c r="N12" s="27">
        <v>12.17</v>
      </c>
      <c r="O12" s="27">
        <v>39.123</v>
      </c>
      <c r="P12" s="27">
        <v>1.41</v>
      </c>
      <c r="Q12" s="18"/>
    </row>
    <row r="13" s="3" customFormat="true" ht="68.4" hidden="true" spans="1:17">
      <c r="A13" s="13"/>
      <c r="B13" s="13"/>
      <c r="C13" s="13"/>
      <c r="D13" s="13" t="s">
        <v>39</v>
      </c>
      <c r="E13" s="13">
        <v>4.46</v>
      </c>
      <c r="F13" s="18" t="s">
        <v>43</v>
      </c>
      <c r="G13" s="18" t="s">
        <v>44</v>
      </c>
      <c r="H13" s="18" t="s">
        <v>44</v>
      </c>
      <c r="I13" s="28">
        <v>11.911</v>
      </c>
      <c r="J13" s="28">
        <v>7.451</v>
      </c>
      <c r="K13" s="28">
        <v>4.46</v>
      </c>
      <c r="L13" s="28">
        <v>4.464</v>
      </c>
      <c r="M13" s="28">
        <v>0.004</v>
      </c>
      <c r="N13" s="28">
        <v>4.46</v>
      </c>
      <c r="O13" s="28">
        <v>7.315</v>
      </c>
      <c r="P13" s="28">
        <v>1.43</v>
      </c>
      <c r="Q13" s="18"/>
    </row>
    <row r="14" s="3" customFormat="true" ht="27.35" hidden="true" spans="1:17">
      <c r="A14" s="13"/>
      <c r="B14" s="13"/>
      <c r="C14" s="13"/>
      <c r="D14" s="13" t="s">
        <v>39</v>
      </c>
      <c r="E14" s="13">
        <v>5.23</v>
      </c>
      <c r="F14" s="18" t="s">
        <v>45</v>
      </c>
      <c r="G14" s="18" t="s">
        <v>46</v>
      </c>
      <c r="H14" s="18" t="s">
        <v>47</v>
      </c>
      <c r="I14" s="28">
        <v>80.993</v>
      </c>
      <c r="J14" s="28">
        <v>67.733</v>
      </c>
      <c r="K14" s="28">
        <v>13.26</v>
      </c>
      <c r="L14" s="28">
        <v>13.638</v>
      </c>
      <c r="M14" s="28">
        <v>0.378</v>
      </c>
      <c r="N14" s="28">
        <v>13.26</v>
      </c>
      <c r="O14" s="28">
        <v>20.99</v>
      </c>
      <c r="P14" s="28">
        <v>1.37</v>
      </c>
      <c r="Q14" s="18"/>
    </row>
    <row r="15" s="3" customFormat="true" ht="15.85" spans="1:17">
      <c r="A15" s="13">
        <v>5</v>
      </c>
      <c r="B15" s="13" t="s">
        <v>48</v>
      </c>
      <c r="C15" s="13">
        <f>SUM(E15:E19)</f>
        <v>28.793</v>
      </c>
      <c r="D15" s="13" t="s">
        <v>49</v>
      </c>
      <c r="E15" s="13">
        <v>0.2</v>
      </c>
      <c r="F15" s="19" t="s">
        <v>50</v>
      </c>
      <c r="G15" s="19" t="s">
        <v>51</v>
      </c>
      <c r="H15" s="19" t="s">
        <v>52</v>
      </c>
      <c r="I15" s="29">
        <v>17.69</v>
      </c>
      <c r="J15" s="29"/>
      <c r="K15" s="29">
        <v>4.15</v>
      </c>
      <c r="L15" s="29">
        <v>1.8</v>
      </c>
      <c r="M15" s="29"/>
      <c r="N15" s="29">
        <v>0.65</v>
      </c>
      <c r="O15" s="29">
        <v>38.822</v>
      </c>
      <c r="P15" s="35">
        <v>4.77</v>
      </c>
      <c r="Q15" s="19"/>
    </row>
    <row r="16" s="3" customFormat="true" ht="41.05" hidden="true" spans="1:17">
      <c r="A16" s="13"/>
      <c r="B16" s="13"/>
      <c r="C16" s="13"/>
      <c r="D16" s="13" t="s">
        <v>53</v>
      </c>
      <c r="E16" s="13">
        <v>7.813</v>
      </c>
      <c r="F16" s="13" t="s">
        <v>54</v>
      </c>
      <c r="G16" s="16" t="s">
        <v>55</v>
      </c>
      <c r="H16" s="17" t="s">
        <v>56</v>
      </c>
      <c r="I16" s="26">
        <v>197.43694060967</v>
      </c>
      <c r="J16" s="26">
        <v>134.32844060967</v>
      </c>
      <c r="K16" s="26">
        <v>63.1085</v>
      </c>
      <c r="L16" s="26">
        <v>31.00786380642</v>
      </c>
      <c r="M16" s="26">
        <v>1.69486380642</v>
      </c>
      <c r="N16" s="26">
        <v>29.313</v>
      </c>
      <c r="O16" s="26">
        <v>122.2744</v>
      </c>
      <c r="P16" s="26">
        <v>1.46348195963549</v>
      </c>
      <c r="Q16" s="39"/>
    </row>
    <row r="17" s="3" customFormat="true" ht="109.45" hidden="true" spans="1:17">
      <c r="A17" s="13"/>
      <c r="B17" s="13"/>
      <c r="C17" s="13"/>
      <c r="D17" s="13" t="s">
        <v>57</v>
      </c>
      <c r="E17" s="13">
        <v>16.19</v>
      </c>
      <c r="F17" s="13" t="s">
        <v>58</v>
      </c>
      <c r="G17" s="16" t="s">
        <v>59</v>
      </c>
      <c r="H17" s="17" t="s">
        <v>60</v>
      </c>
      <c r="I17" s="26">
        <v>121.28</v>
      </c>
      <c r="J17" s="26">
        <v>82.43</v>
      </c>
      <c r="K17" s="26">
        <v>33.91</v>
      </c>
      <c r="L17" s="26">
        <v>20.83</v>
      </c>
      <c r="M17" s="26">
        <v>4.63</v>
      </c>
      <c r="N17" s="26">
        <v>16.19</v>
      </c>
      <c r="O17" s="26">
        <v>92.42</v>
      </c>
      <c r="P17" s="26">
        <v>1.44</v>
      </c>
      <c r="Q17" s="39"/>
    </row>
    <row r="18" s="3" customFormat="true" ht="41.05" hidden="true" spans="1:17">
      <c r="A18" s="13"/>
      <c r="B18" s="13"/>
      <c r="C18" s="13"/>
      <c r="D18" s="13" t="s">
        <v>61</v>
      </c>
      <c r="E18" s="13">
        <v>4.29</v>
      </c>
      <c r="F18" s="13" t="s">
        <v>62</v>
      </c>
      <c r="G18" s="13" t="s">
        <v>63</v>
      </c>
      <c r="H18" s="13" t="s">
        <v>64</v>
      </c>
      <c r="I18" s="26">
        <v>18.79</v>
      </c>
      <c r="J18" s="26">
        <v>0</v>
      </c>
      <c r="K18" s="26">
        <v>4.29</v>
      </c>
      <c r="L18" s="26">
        <v>4.29</v>
      </c>
      <c r="M18" s="26">
        <v>0</v>
      </c>
      <c r="N18" s="26">
        <v>4.29</v>
      </c>
      <c r="O18" s="26">
        <v>14.81</v>
      </c>
      <c r="P18" s="26">
        <v>2.39</v>
      </c>
      <c r="Q18" s="13"/>
    </row>
    <row r="19" s="3" customFormat="true" ht="41.05" hidden="true" spans="1:17">
      <c r="A19" s="13"/>
      <c r="B19" s="13"/>
      <c r="C19" s="13"/>
      <c r="D19" s="13" t="s">
        <v>61</v>
      </c>
      <c r="E19" s="13">
        <v>0.3</v>
      </c>
      <c r="F19" s="13" t="s">
        <v>65</v>
      </c>
      <c r="G19" s="18" t="s">
        <v>66</v>
      </c>
      <c r="H19" s="13" t="s">
        <v>67</v>
      </c>
      <c r="I19" s="26">
        <v>0.99</v>
      </c>
      <c r="J19" s="26">
        <v>0</v>
      </c>
      <c r="K19" s="26">
        <v>0.5</v>
      </c>
      <c r="L19" s="26">
        <v>0.5</v>
      </c>
      <c r="M19" s="26">
        <v>0</v>
      </c>
      <c r="N19" s="26">
        <v>0.5</v>
      </c>
      <c r="O19" s="26">
        <v>1.91</v>
      </c>
      <c r="P19" s="26">
        <v>2.64</v>
      </c>
      <c r="Q19" s="13"/>
    </row>
    <row r="20" s="3" customFormat="true" ht="41.05" hidden="true" spans="1:17">
      <c r="A20" s="13">
        <v>6</v>
      </c>
      <c r="B20" s="13" t="s">
        <v>68</v>
      </c>
      <c r="C20" s="13">
        <v>14.77</v>
      </c>
      <c r="D20" s="13" t="s">
        <v>31</v>
      </c>
      <c r="E20" s="13">
        <v>14.77</v>
      </c>
      <c r="F20" s="13" t="s">
        <v>69</v>
      </c>
      <c r="G20" s="16" t="s">
        <v>70</v>
      </c>
      <c r="H20" s="17" t="s">
        <v>71</v>
      </c>
      <c r="I20" s="26">
        <v>428.7665</v>
      </c>
      <c r="J20" s="26">
        <v>410.9965</v>
      </c>
      <c r="K20" s="26">
        <v>17.77</v>
      </c>
      <c r="L20" s="26">
        <v>40.1728</v>
      </c>
      <c r="M20" s="36">
        <v>22.4028</v>
      </c>
      <c r="N20" s="36">
        <v>17.77</v>
      </c>
      <c r="O20" s="26">
        <v>26.99598239</v>
      </c>
      <c r="P20" s="26">
        <v>1.22393836089281</v>
      </c>
      <c r="Q20" s="18"/>
    </row>
    <row r="21" s="3" customFormat="true" ht="41.05" hidden="true" spans="1:17">
      <c r="A21" s="13">
        <v>7</v>
      </c>
      <c r="B21" s="13" t="s">
        <v>72</v>
      </c>
      <c r="C21" s="13">
        <f>SUM(E21:E25)</f>
        <v>12.35</v>
      </c>
      <c r="D21" s="13" t="s">
        <v>73</v>
      </c>
      <c r="E21" s="13">
        <v>5.53</v>
      </c>
      <c r="F21" s="13" t="s">
        <v>74</v>
      </c>
      <c r="G21" s="18" t="s">
        <v>75</v>
      </c>
      <c r="H21" s="20" t="s">
        <v>76</v>
      </c>
      <c r="I21" s="30">
        <v>119.42</v>
      </c>
      <c r="J21" s="30" t="s">
        <v>77</v>
      </c>
      <c r="K21" s="30">
        <v>22.68</v>
      </c>
      <c r="L21" s="30">
        <v>14.39</v>
      </c>
      <c r="M21" s="30" t="s">
        <v>77</v>
      </c>
      <c r="N21" s="30">
        <v>11.23</v>
      </c>
      <c r="O21" s="30">
        <v>55.35</v>
      </c>
      <c r="P21" s="30">
        <v>1.82</v>
      </c>
      <c r="Q21" s="13"/>
    </row>
    <row r="22" s="3" customFormat="true" ht="27.35" hidden="true" spans="1:17">
      <c r="A22" s="13"/>
      <c r="B22" s="13"/>
      <c r="C22" s="13"/>
      <c r="D22" s="13" t="s">
        <v>78</v>
      </c>
      <c r="E22" s="13">
        <v>2.3</v>
      </c>
      <c r="F22" s="20" t="s">
        <v>79</v>
      </c>
      <c r="G22" s="18" t="s">
        <v>80</v>
      </c>
      <c r="H22" s="18" t="s">
        <v>80</v>
      </c>
      <c r="I22" s="31">
        <v>8.7</v>
      </c>
      <c r="J22" s="31">
        <f>(I22-K22)</f>
        <v>2.1</v>
      </c>
      <c r="K22" s="31">
        <v>6.6</v>
      </c>
      <c r="L22" s="31">
        <v>2.3</v>
      </c>
      <c r="M22" s="31">
        <v>0</v>
      </c>
      <c r="N22" s="31">
        <v>2.3</v>
      </c>
      <c r="O22" s="31">
        <v>14.15</v>
      </c>
      <c r="P22" s="31">
        <v>1.47</v>
      </c>
      <c r="Q22" s="18"/>
    </row>
    <row r="23" s="3" customFormat="true" ht="41.05" hidden="true" spans="1:17">
      <c r="A23" s="13"/>
      <c r="B23" s="13"/>
      <c r="C23" s="13"/>
      <c r="D23" s="13" t="s">
        <v>81</v>
      </c>
      <c r="E23" s="13">
        <v>0.1</v>
      </c>
      <c r="F23" s="13" t="s">
        <v>82</v>
      </c>
      <c r="G23" s="18" t="s">
        <v>83</v>
      </c>
      <c r="H23" s="18" t="s">
        <v>83</v>
      </c>
      <c r="I23" s="27">
        <v>4.4887</v>
      </c>
      <c r="J23" s="27">
        <v>1.3337</v>
      </c>
      <c r="K23" s="27">
        <v>3.155</v>
      </c>
      <c r="L23" s="27">
        <v>1.265</v>
      </c>
      <c r="M23" s="27">
        <v>1.165</v>
      </c>
      <c r="N23" s="27">
        <v>0.1</v>
      </c>
      <c r="O23" s="27">
        <v>5.6614</v>
      </c>
      <c r="P23" s="27">
        <v>1.24</v>
      </c>
      <c r="Q23" s="13"/>
    </row>
    <row r="24" s="3" customFormat="true" ht="41.05" hidden="true" spans="1:17">
      <c r="A24" s="13"/>
      <c r="B24" s="13"/>
      <c r="C24" s="13"/>
      <c r="D24" s="13" t="s">
        <v>81</v>
      </c>
      <c r="E24" s="13">
        <v>0.82</v>
      </c>
      <c r="F24" s="13" t="s">
        <v>84</v>
      </c>
      <c r="G24" s="18" t="s">
        <v>85</v>
      </c>
      <c r="H24" s="18" t="s">
        <v>86</v>
      </c>
      <c r="I24" s="27">
        <v>104.75</v>
      </c>
      <c r="J24" s="27">
        <v>0</v>
      </c>
      <c r="K24" s="27">
        <v>65.7</v>
      </c>
      <c r="L24" s="27">
        <v>37.75</v>
      </c>
      <c r="M24" s="27">
        <v>0</v>
      </c>
      <c r="N24" s="27">
        <v>18</v>
      </c>
      <c r="O24" s="27">
        <v>109.91</v>
      </c>
      <c r="P24" s="27">
        <v>1.27</v>
      </c>
      <c r="Q24" s="18"/>
    </row>
    <row r="25" s="1" customFormat="true" ht="27.35" spans="1:17">
      <c r="A25" s="13"/>
      <c r="B25" s="13"/>
      <c r="C25" s="13"/>
      <c r="D25" s="13" t="s">
        <v>87</v>
      </c>
      <c r="E25" s="13">
        <v>3.6</v>
      </c>
      <c r="F25" s="13" t="s">
        <v>88</v>
      </c>
      <c r="G25" s="18" t="s">
        <v>89</v>
      </c>
      <c r="H25" s="18" t="s">
        <v>90</v>
      </c>
      <c r="I25" s="31">
        <v>25.71</v>
      </c>
      <c r="J25" s="31">
        <v>0</v>
      </c>
      <c r="K25" s="31">
        <v>7.5</v>
      </c>
      <c r="L25" s="31">
        <v>5.76</v>
      </c>
      <c r="M25" s="31">
        <v>0</v>
      </c>
      <c r="N25" s="31">
        <v>5.1</v>
      </c>
      <c r="O25" s="31">
        <v>17.38</v>
      </c>
      <c r="P25" s="31">
        <v>1.7</v>
      </c>
      <c r="Q25" s="18"/>
    </row>
    <row r="26" s="1" customFormat="true" ht="31.7" spans="1:17">
      <c r="A26" s="13">
        <v>8</v>
      </c>
      <c r="B26" s="13" t="s">
        <v>91</v>
      </c>
      <c r="C26" s="13">
        <f>SUM(E26:E37)</f>
        <v>35.0804</v>
      </c>
      <c r="D26" s="13" t="s">
        <v>49</v>
      </c>
      <c r="E26" s="13">
        <v>15.4</v>
      </c>
      <c r="F26" s="19" t="s">
        <v>92</v>
      </c>
      <c r="G26" s="21" t="s">
        <v>93</v>
      </c>
      <c r="H26" s="22" t="s">
        <v>94</v>
      </c>
      <c r="I26" s="29">
        <v>1429.16</v>
      </c>
      <c r="J26" s="29">
        <v>450.98</v>
      </c>
      <c r="K26" s="29">
        <v>263.6</v>
      </c>
      <c r="L26" s="29">
        <v>299.61</v>
      </c>
      <c r="M26" s="29">
        <v>91.905</v>
      </c>
      <c r="N26" s="29">
        <v>57.9</v>
      </c>
      <c r="O26" s="29">
        <v>1209.75</v>
      </c>
      <c r="P26" s="35">
        <v>2.85</v>
      </c>
      <c r="Q26" s="18"/>
    </row>
    <row r="27" s="1" customFormat="true" ht="31.7" spans="1:17">
      <c r="A27" s="13"/>
      <c r="B27" s="13"/>
      <c r="C27" s="13"/>
      <c r="D27" s="13" t="s">
        <v>49</v>
      </c>
      <c r="E27" s="13">
        <v>5</v>
      </c>
      <c r="F27" s="19" t="s">
        <v>95</v>
      </c>
      <c r="G27" s="21" t="s">
        <v>93</v>
      </c>
      <c r="H27" s="22" t="s">
        <v>94</v>
      </c>
      <c r="I27" s="29">
        <v>491.52</v>
      </c>
      <c r="J27" s="29">
        <v>162.66</v>
      </c>
      <c r="K27" s="29">
        <v>83.1</v>
      </c>
      <c r="L27" s="29">
        <v>31.71</v>
      </c>
      <c r="M27" s="29">
        <v>5.855</v>
      </c>
      <c r="N27" s="29">
        <v>10</v>
      </c>
      <c r="O27" s="29">
        <v>208.95</v>
      </c>
      <c r="P27" s="35">
        <v>1.55</v>
      </c>
      <c r="Q27" s="13"/>
    </row>
    <row r="28" s="1" customFormat="true" ht="41.05" hidden="true" spans="1:17">
      <c r="A28" s="13"/>
      <c r="B28" s="13"/>
      <c r="C28" s="13"/>
      <c r="D28" s="13" t="s">
        <v>53</v>
      </c>
      <c r="E28" s="13">
        <v>0.0129</v>
      </c>
      <c r="F28" s="13" t="s">
        <v>96</v>
      </c>
      <c r="G28" s="18" t="s">
        <v>97</v>
      </c>
      <c r="H28" s="18" t="s">
        <v>98</v>
      </c>
      <c r="I28" s="26">
        <v>0.555122</v>
      </c>
      <c r="J28" s="26">
        <v>0.412222</v>
      </c>
      <c r="K28" s="26">
        <v>0.1429</v>
      </c>
      <c r="L28" s="26">
        <v>0.3311</v>
      </c>
      <c r="M28" s="26">
        <v>0.188287</v>
      </c>
      <c r="N28" s="26">
        <v>0.1429</v>
      </c>
      <c r="O28" s="26">
        <v>0.593611</v>
      </c>
      <c r="P28" s="26">
        <v>2.50574504010131</v>
      </c>
      <c r="Q28" s="39"/>
    </row>
    <row r="29" s="1" customFormat="true" ht="27.35" hidden="true" spans="1:17">
      <c r="A29" s="13"/>
      <c r="B29" s="13"/>
      <c r="C29" s="13"/>
      <c r="D29" s="13" t="s">
        <v>53</v>
      </c>
      <c r="E29" s="13">
        <v>1.115</v>
      </c>
      <c r="F29" s="13" t="s">
        <v>99</v>
      </c>
      <c r="G29" s="18" t="s">
        <v>100</v>
      </c>
      <c r="H29" s="18" t="s">
        <v>100</v>
      </c>
      <c r="I29" s="26">
        <v>9.7947</v>
      </c>
      <c r="J29" s="26">
        <v>6.2797</v>
      </c>
      <c r="K29" s="26">
        <v>3.515</v>
      </c>
      <c r="L29" s="26">
        <v>3.025</v>
      </c>
      <c r="M29" s="26"/>
      <c r="N29" s="26">
        <v>3.025</v>
      </c>
      <c r="O29" s="26">
        <v>23.89</v>
      </c>
      <c r="P29" s="26">
        <v>1.4</v>
      </c>
      <c r="Q29" s="39"/>
    </row>
    <row r="30" s="1" customFormat="true" ht="41.05" hidden="true" spans="1:17">
      <c r="A30" s="13"/>
      <c r="B30" s="13"/>
      <c r="C30" s="13"/>
      <c r="D30" s="13" t="s">
        <v>53</v>
      </c>
      <c r="E30" s="13">
        <v>5</v>
      </c>
      <c r="F30" s="13" t="s">
        <v>101</v>
      </c>
      <c r="G30" s="18" t="s">
        <v>102</v>
      </c>
      <c r="H30" s="18" t="s">
        <v>103</v>
      </c>
      <c r="I30" s="31">
        <v>27.2336</v>
      </c>
      <c r="J30" s="31">
        <v>22.2336</v>
      </c>
      <c r="K30" s="31">
        <v>5</v>
      </c>
      <c r="L30" s="31">
        <f>M30+N30</f>
        <v>10.0152</v>
      </c>
      <c r="M30" s="31">
        <v>5.0152</v>
      </c>
      <c r="N30" s="31">
        <v>5</v>
      </c>
      <c r="O30" s="31">
        <v>17.8771</v>
      </c>
      <c r="P30" s="31">
        <v>2.22</v>
      </c>
      <c r="Q30" s="18"/>
    </row>
    <row r="31" s="1" customFormat="true" ht="54.7" hidden="true" spans="1:17">
      <c r="A31" s="13"/>
      <c r="B31" s="13"/>
      <c r="C31" s="13"/>
      <c r="D31" s="13" t="s">
        <v>57</v>
      </c>
      <c r="E31" s="13">
        <v>1.9</v>
      </c>
      <c r="F31" s="13" t="s">
        <v>104</v>
      </c>
      <c r="G31" s="17" t="s">
        <v>105</v>
      </c>
      <c r="H31" s="17" t="s">
        <v>106</v>
      </c>
      <c r="I31" s="26">
        <v>42.1972</v>
      </c>
      <c r="J31" s="26">
        <v>25.1779</v>
      </c>
      <c r="K31" s="26">
        <v>16.4725</v>
      </c>
      <c r="L31" s="26">
        <v>13.0709</v>
      </c>
      <c r="M31" s="26">
        <v>7.4709</v>
      </c>
      <c r="N31" s="26">
        <v>5.6</v>
      </c>
      <c r="O31" s="26">
        <v>34.886</v>
      </c>
      <c r="P31" s="26">
        <v>1.44</v>
      </c>
      <c r="Q31" s="39"/>
    </row>
    <row r="32" s="1" customFormat="true" ht="41.05" hidden="true" spans="1:17">
      <c r="A32" s="13"/>
      <c r="B32" s="13"/>
      <c r="C32" s="13"/>
      <c r="D32" s="13" t="s">
        <v>57</v>
      </c>
      <c r="E32" s="13">
        <v>3.7</v>
      </c>
      <c r="F32" s="13" t="s">
        <v>107</v>
      </c>
      <c r="G32" s="17" t="s">
        <v>108</v>
      </c>
      <c r="H32" s="17" t="s">
        <v>109</v>
      </c>
      <c r="I32" s="26">
        <v>154.2158</v>
      </c>
      <c r="J32" s="26">
        <v>79.8192</v>
      </c>
      <c r="K32" s="26">
        <v>74.3966</v>
      </c>
      <c r="L32" s="26">
        <v>12.6877</v>
      </c>
      <c r="M32" s="26">
        <v>3.1877</v>
      </c>
      <c r="N32" s="26">
        <v>9.5</v>
      </c>
      <c r="O32" s="26">
        <v>18.9987</v>
      </c>
      <c r="P32" s="26">
        <v>1.29</v>
      </c>
      <c r="Q32" s="39"/>
    </row>
    <row r="33" s="1" customFormat="true" ht="27.35" hidden="true" spans="1:17">
      <c r="A33" s="13"/>
      <c r="B33" s="13"/>
      <c r="C33" s="13"/>
      <c r="D33" s="13" t="s">
        <v>57</v>
      </c>
      <c r="E33" s="13">
        <v>1.4</v>
      </c>
      <c r="F33" s="13" t="s">
        <v>110</v>
      </c>
      <c r="G33" s="17" t="s">
        <v>111</v>
      </c>
      <c r="H33" s="17" t="s">
        <v>112</v>
      </c>
      <c r="I33" s="26">
        <v>43.5426</v>
      </c>
      <c r="J33" s="26">
        <v>28.6868</v>
      </c>
      <c r="K33" s="26">
        <v>14.8558</v>
      </c>
      <c r="L33" s="26">
        <v>11.7976</v>
      </c>
      <c r="M33" s="26">
        <v>4.3976</v>
      </c>
      <c r="N33" s="26">
        <v>7.4</v>
      </c>
      <c r="O33" s="26">
        <v>452.2611</v>
      </c>
      <c r="P33" s="26">
        <v>1.36</v>
      </c>
      <c r="Q33" s="39"/>
    </row>
    <row r="34" s="1" customFormat="true" ht="27.35" hidden="true" spans="1:17">
      <c r="A34" s="13"/>
      <c r="B34" s="13"/>
      <c r="C34" s="13"/>
      <c r="D34" s="13" t="s">
        <v>57</v>
      </c>
      <c r="E34" s="13">
        <v>0.2</v>
      </c>
      <c r="F34" s="13" t="s">
        <v>113</v>
      </c>
      <c r="G34" s="17" t="s">
        <v>114</v>
      </c>
      <c r="H34" s="17" t="s">
        <v>114</v>
      </c>
      <c r="I34" s="26">
        <v>0.422</v>
      </c>
      <c r="J34" s="26">
        <v>0.222</v>
      </c>
      <c r="K34" s="26">
        <v>0.2</v>
      </c>
      <c r="L34" s="26">
        <v>0.2302</v>
      </c>
      <c r="M34" s="26">
        <v>0.0302</v>
      </c>
      <c r="N34" s="26">
        <v>0.2</v>
      </c>
      <c r="O34" s="26">
        <v>0.4771</v>
      </c>
      <c r="P34" s="26">
        <v>1.54</v>
      </c>
      <c r="Q34" s="39"/>
    </row>
    <row r="35" s="1" customFormat="true" ht="27.35" hidden="true" spans="1:17">
      <c r="A35" s="13"/>
      <c r="B35" s="13"/>
      <c r="C35" s="13"/>
      <c r="D35" s="13" t="s">
        <v>115</v>
      </c>
      <c r="E35" s="13">
        <v>0.427</v>
      </c>
      <c r="F35" s="13" t="s">
        <v>116</v>
      </c>
      <c r="G35" s="18" t="s">
        <v>117</v>
      </c>
      <c r="H35" s="18" t="s">
        <v>117</v>
      </c>
      <c r="I35" s="31">
        <v>6.143897</v>
      </c>
      <c r="J35" s="31">
        <v>4.143897</v>
      </c>
      <c r="K35" s="31">
        <f>I35-J35</f>
        <v>2</v>
      </c>
      <c r="L35" s="31">
        <v>2</v>
      </c>
      <c r="M35" s="31">
        <v>0</v>
      </c>
      <c r="N35" s="31">
        <v>2</v>
      </c>
      <c r="O35" s="31">
        <v>5.25</v>
      </c>
      <c r="P35" s="31">
        <v>1.46</v>
      </c>
      <c r="Q35" s="18"/>
    </row>
    <row r="36" s="1" customFormat="true" ht="27.35" hidden="true" spans="1:17">
      <c r="A36" s="13"/>
      <c r="B36" s="13"/>
      <c r="C36" s="13"/>
      <c r="D36" s="13" t="s">
        <v>115</v>
      </c>
      <c r="E36" s="13">
        <v>0.6155</v>
      </c>
      <c r="F36" s="13" t="s">
        <v>118</v>
      </c>
      <c r="G36" s="18" t="s">
        <v>117</v>
      </c>
      <c r="H36" s="18" t="s">
        <v>117</v>
      </c>
      <c r="I36" s="31">
        <v>9.348549</v>
      </c>
      <c r="J36" s="31">
        <v>5.818519</v>
      </c>
      <c r="K36" s="31">
        <f>I36-J36</f>
        <v>3.53003</v>
      </c>
      <c r="L36" s="31">
        <v>1.1589</v>
      </c>
      <c r="M36" s="31">
        <v>0.1589</v>
      </c>
      <c r="N36" s="31">
        <v>1</v>
      </c>
      <c r="O36" s="31">
        <v>13.9569</v>
      </c>
      <c r="P36" s="31">
        <v>2.71</v>
      </c>
      <c r="Q36" s="18"/>
    </row>
    <row r="37" s="1" customFormat="true" ht="27.35" spans="1:17">
      <c r="A37" s="13"/>
      <c r="B37" s="13"/>
      <c r="C37" s="13"/>
      <c r="D37" s="13" t="s">
        <v>87</v>
      </c>
      <c r="E37" s="13">
        <v>0.31</v>
      </c>
      <c r="F37" s="13" t="s">
        <v>119</v>
      </c>
      <c r="G37" s="18" t="s">
        <v>120</v>
      </c>
      <c r="H37" s="18" t="s">
        <v>90</v>
      </c>
      <c r="I37" s="31">
        <v>70.6749</v>
      </c>
      <c r="J37" s="31">
        <v>0</v>
      </c>
      <c r="K37" s="31">
        <v>25.1</v>
      </c>
      <c r="L37" s="31">
        <v>3.7613</v>
      </c>
      <c r="M37" s="31">
        <v>0</v>
      </c>
      <c r="N37" s="31">
        <v>3.51</v>
      </c>
      <c r="O37" s="31">
        <v>54.8</v>
      </c>
      <c r="P37" s="31">
        <v>1.54</v>
      </c>
      <c r="Q37" s="18"/>
    </row>
    <row r="38" s="1" customFormat="true" ht="27.35" hidden="true" spans="1:17">
      <c r="A38" s="13">
        <v>9</v>
      </c>
      <c r="B38" s="13" t="s">
        <v>121</v>
      </c>
      <c r="C38" s="13">
        <f>SUM(E38:E51)</f>
        <v>26.4161</v>
      </c>
      <c r="D38" s="13" t="s">
        <v>78</v>
      </c>
      <c r="E38" s="13">
        <v>0.86</v>
      </c>
      <c r="F38" s="13" t="s">
        <v>122</v>
      </c>
      <c r="G38" s="18" t="s">
        <v>123</v>
      </c>
      <c r="H38" s="18" t="s">
        <v>124</v>
      </c>
      <c r="I38" s="31">
        <v>16.05</v>
      </c>
      <c r="J38" s="31">
        <v>8.41</v>
      </c>
      <c r="K38" s="31">
        <v>7.63</v>
      </c>
      <c r="L38" s="31">
        <v>1.58</v>
      </c>
      <c r="M38" s="31">
        <v>0.22</v>
      </c>
      <c r="N38" s="31">
        <v>1.36</v>
      </c>
      <c r="O38" s="31">
        <v>342</v>
      </c>
      <c r="P38" s="31">
        <v>1.73</v>
      </c>
      <c r="Q38" s="38"/>
    </row>
    <row r="39" s="1" customFormat="true" ht="13.7" hidden="true" spans="1:17">
      <c r="A39" s="13"/>
      <c r="B39" s="13"/>
      <c r="C39" s="13"/>
      <c r="D39" s="13" t="s">
        <v>81</v>
      </c>
      <c r="E39" s="13">
        <v>0.13</v>
      </c>
      <c r="F39" s="13" t="s">
        <v>125</v>
      </c>
      <c r="G39" s="18" t="s">
        <v>126</v>
      </c>
      <c r="H39" s="18" t="s">
        <v>127</v>
      </c>
      <c r="I39" s="27">
        <v>1.332974</v>
      </c>
      <c r="J39" s="27">
        <v>0.741174</v>
      </c>
      <c r="K39" s="27">
        <v>0.5918</v>
      </c>
      <c r="L39" s="27">
        <v>0.5185</v>
      </c>
      <c r="M39" s="27">
        <v>0.0085</v>
      </c>
      <c r="N39" s="27">
        <v>0.51</v>
      </c>
      <c r="O39" s="27">
        <v>0.2474</v>
      </c>
      <c r="P39" s="27">
        <v>1.33</v>
      </c>
      <c r="Q39" s="18"/>
    </row>
    <row r="40" s="1" customFormat="true" ht="27.35" hidden="true" spans="1:17">
      <c r="A40" s="13"/>
      <c r="B40" s="13"/>
      <c r="C40" s="13"/>
      <c r="D40" s="13" t="s">
        <v>81</v>
      </c>
      <c r="E40" s="13">
        <v>0.65</v>
      </c>
      <c r="F40" s="13" t="s">
        <v>128</v>
      </c>
      <c r="G40" s="18" t="s">
        <v>126</v>
      </c>
      <c r="H40" s="18" t="s">
        <v>129</v>
      </c>
      <c r="I40" s="27">
        <v>72.7213</v>
      </c>
      <c r="J40" s="27">
        <v>36.423</v>
      </c>
      <c r="K40" s="27">
        <v>36.2983</v>
      </c>
      <c r="L40" s="27">
        <v>7.8892</v>
      </c>
      <c r="M40" s="27">
        <v>0.9592</v>
      </c>
      <c r="N40" s="27">
        <v>6.93</v>
      </c>
      <c r="O40" s="27">
        <v>97.2993</v>
      </c>
      <c r="P40" s="27">
        <v>1.34</v>
      </c>
      <c r="Q40" s="18"/>
    </row>
    <row r="41" s="1" customFormat="true" ht="27.35" hidden="true" spans="1:17">
      <c r="A41" s="13"/>
      <c r="B41" s="13"/>
      <c r="C41" s="13"/>
      <c r="D41" s="13" t="s">
        <v>22</v>
      </c>
      <c r="E41" s="13">
        <v>1.24</v>
      </c>
      <c r="F41" s="13" t="s">
        <v>130</v>
      </c>
      <c r="G41" s="13" t="s">
        <v>131</v>
      </c>
      <c r="H41" s="13" t="s">
        <v>131</v>
      </c>
      <c r="I41" s="26">
        <v>35.86</v>
      </c>
      <c r="J41" s="26">
        <v>27.41</v>
      </c>
      <c r="K41" s="26">
        <v>8.45</v>
      </c>
      <c r="L41" s="26">
        <v>7.99</v>
      </c>
      <c r="M41" s="26">
        <v>1.26</v>
      </c>
      <c r="N41" s="26">
        <v>6.73</v>
      </c>
      <c r="O41" s="26">
        <v>36.68</v>
      </c>
      <c r="P41" s="26">
        <v>1.66</v>
      </c>
      <c r="Q41" s="13"/>
    </row>
    <row r="42" s="1" customFormat="true" ht="27.35" hidden="true" spans="1:17">
      <c r="A42" s="13"/>
      <c r="B42" s="13"/>
      <c r="C42" s="13"/>
      <c r="D42" s="13" t="s">
        <v>132</v>
      </c>
      <c r="E42" s="13">
        <v>1.91</v>
      </c>
      <c r="F42" s="13" t="s">
        <v>133</v>
      </c>
      <c r="G42" s="16" t="s">
        <v>134</v>
      </c>
      <c r="H42" s="16" t="s">
        <v>135</v>
      </c>
      <c r="I42" s="32">
        <v>68.43</v>
      </c>
      <c r="J42" s="32">
        <v>46.44</v>
      </c>
      <c r="K42" s="32">
        <v>21.99</v>
      </c>
      <c r="L42" s="32">
        <v>8.7767</v>
      </c>
      <c r="M42" s="32">
        <v>2.0867</v>
      </c>
      <c r="N42" s="32">
        <v>6.69</v>
      </c>
      <c r="O42" s="32">
        <v>46.6037</v>
      </c>
      <c r="P42" s="32">
        <v>1.45</v>
      </c>
      <c r="Q42" s="16"/>
    </row>
    <row r="43" s="1" customFormat="true" ht="41.05" hidden="true" spans="1:17">
      <c r="A43" s="13"/>
      <c r="B43" s="13"/>
      <c r="C43" s="13"/>
      <c r="D43" s="13" t="s">
        <v>132</v>
      </c>
      <c r="E43" s="13">
        <v>1.12</v>
      </c>
      <c r="F43" s="13" t="s">
        <v>136</v>
      </c>
      <c r="G43" s="16" t="s">
        <v>137</v>
      </c>
      <c r="H43" s="16" t="s">
        <v>138</v>
      </c>
      <c r="I43" s="32">
        <v>13.47</v>
      </c>
      <c r="J43" s="32">
        <v>10.75</v>
      </c>
      <c r="K43" s="32">
        <v>2.72</v>
      </c>
      <c r="L43" s="32">
        <v>5.0074</v>
      </c>
      <c r="M43" s="32">
        <v>2.2874</v>
      </c>
      <c r="N43" s="32">
        <v>2.72</v>
      </c>
      <c r="O43" s="32">
        <v>6.4134</v>
      </c>
      <c r="P43" s="32">
        <v>1.63</v>
      </c>
      <c r="Q43" s="16"/>
    </row>
    <row r="44" s="1" customFormat="true" ht="27.35" hidden="true" spans="1:17">
      <c r="A44" s="13"/>
      <c r="B44" s="13"/>
      <c r="C44" s="13"/>
      <c r="D44" s="13" t="s">
        <v>53</v>
      </c>
      <c r="E44" s="13">
        <v>2.326</v>
      </c>
      <c r="F44" s="13" t="s">
        <v>139</v>
      </c>
      <c r="G44" s="13" t="s">
        <v>140</v>
      </c>
      <c r="H44" s="13" t="s">
        <v>140</v>
      </c>
      <c r="I44" s="26">
        <v>60.47</v>
      </c>
      <c r="J44" s="26">
        <f>I44-K44</f>
        <v>39.204</v>
      </c>
      <c r="K44" s="26">
        <v>21.266</v>
      </c>
      <c r="L44" s="26">
        <v>9.87</v>
      </c>
      <c r="M44" s="26">
        <v>0.6</v>
      </c>
      <c r="N44" s="26">
        <v>9.266</v>
      </c>
      <c r="O44" s="26">
        <v>44.77</v>
      </c>
      <c r="P44" s="26">
        <v>1.55</v>
      </c>
      <c r="Q44" s="39"/>
    </row>
    <row r="45" s="1" customFormat="true" ht="41.05" hidden="true" spans="1:17">
      <c r="A45" s="13"/>
      <c r="B45" s="13"/>
      <c r="C45" s="13"/>
      <c r="D45" s="13" t="s">
        <v>53</v>
      </c>
      <c r="E45" s="13">
        <v>3.004</v>
      </c>
      <c r="F45" s="13" t="s">
        <v>141</v>
      </c>
      <c r="G45" s="18" t="s">
        <v>142</v>
      </c>
      <c r="H45" s="18" t="s">
        <v>142</v>
      </c>
      <c r="I45" s="26">
        <v>43.10263677</v>
      </c>
      <c r="J45" s="26">
        <v>35.09863677</v>
      </c>
      <c r="K45" s="26">
        <v>8.004</v>
      </c>
      <c r="L45" s="26">
        <v>8.09012442</v>
      </c>
      <c r="M45" s="26">
        <v>0.08612442</v>
      </c>
      <c r="N45" s="26">
        <v>8.004</v>
      </c>
      <c r="O45" s="26">
        <v>17.55537568</v>
      </c>
      <c r="P45" s="26">
        <v>1.51</v>
      </c>
      <c r="Q45" s="39"/>
    </row>
    <row r="46" s="1" customFormat="true" ht="27.35" hidden="true" spans="1:17">
      <c r="A46" s="13"/>
      <c r="B46" s="13"/>
      <c r="C46" s="13"/>
      <c r="D46" s="13" t="s">
        <v>53</v>
      </c>
      <c r="E46" s="13">
        <v>1.09</v>
      </c>
      <c r="F46" s="13" t="s">
        <v>143</v>
      </c>
      <c r="G46" s="18" t="s">
        <v>144</v>
      </c>
      <c r="H46" s="18" t="s">
        <v>103</v>
      </c>
      <c r="I46" s="26">
        <v>5.92</v>
      </c>
      <c r="J46" s="26">
        <v>0</v>
      </c>
      <c r="K46" s="26">
        <v>3.34</v>
      </c>
      <c r="L46" s="26">
        <v>3.98</v>
      </c>
      <c r="M46" s="26">
        <v>0</v>
      </c>
      <c r="N46" s="26">
        <v>3.34</v>
      </c>
      <c r="O46" s="26">
        <v>13.74</v>
      </c>
      <c r="P46" s="26">
        <v>2.85</v>
      </c>
      <c r="Q46" s="39"/>
    </row>
    <row r="47" s="1" customFormat="true" ht="41.05" hidden="true" spans="1:17">
      <c r="A47" s="13"/>
      <c r="B47" s="13"/>
      <c r="C47" s="13"/>
      <c r="D47" s="13" t="s">
        <v>53</v>
      </c>
      <c r="E47" s="13">
        <v>3.2115</v>
      </c>
      <c r="F47" s="13" t="s">
        <v>145</v>
      </c>
      <c r="G47" s="18" t="s">
        <v>146</v>
      </c>
      <c r="H47" s="18" t="s">
        <v>146</v>
      </c>
      <c r="I47" s="26">
        <v>9.1968</v>
      </c>
      <c r="J47" s="26">
        <v>4.9853</v>
      </c>
      <c r="K47" s="26">
        <v>4.2115</v>
      </c>
      <c r="L47" s="26">
        <v>4.2467</v>
      </c>
      <c r="M47" s="26">
        <v>0.0352</v>
      </c>
      <c r="N47" s="26">
        <v>4.2115</v>
      </c>
      <c r="O47" s="26">
        <v>7.5221</v>
      </c>
      <c r="P47" s="26">
        <v>1.27</v>
      </c>
      <c r="Q47" s="39"/>
    </row>
    <row r="48" s="1" customFormat="true" ht="27.35" hidden="true" spans="1:17">
      <c r="A48" s="13"/>
      <c r="B48" s="13"/>
      <c r="C48" s="13"/>
      <c r="D48" s="13" t="s">
        <v>53</v>
      </c>
      <c r="E48" s="13">
        <v>0.2746</v>
      </c>
      <c r="F48" s="13" t="s">
        <v>147</v>
      </c>
      <c r="G48" s="18" t="s">
        <v>148</v>
      </c>
      <c r="H48" s="18" t="s">
        <v>149</v>
      </c>
      <c r="I48" s="26">
        <v>2.4953</v>
      </c>
      <c r="J48" s="26">
        <v>2.2207</v>
      </c>
      <c r="K48" s="26">
        <v>0.2746</v>
      </c>
      <c r="L48" s="26">
        <v>1.0002</v>
      </c>
      <c r="M48" s="26">
        <v>0.7256</v>
      </c>
      <c r="N48" s="26">
        <v>0.2746</v>
      </c>
      <c r="O48" s="26">
        <v>0.53</v>
      </c>
      <c r="P48" s="26">
        <v>1.4</v>
      </c>
      <c r="Q48" s="39"/>
    </row>
    <row r="49" s="1" customFormat="true" ht="27.35" hidden="true" spans="1:17">
      <c r="A49" s="13"/>
      <c r="B49" s="13"/>
      <c r="C49" s="13"/>
      <c r="D49" s="13" t="s">
        <v>61</v>
      </c>
      <c r="E49" s="13">
        <v>3.7</v>
      </c>
      <c r="F49" s="13" t="s">
        <v>150</v>
      </c>
      <c r="G49" s="18" t="s">
        <v>151</v>
      </c>
      <c r="H49" s="18" t="s">
        <v>152</v>
      </c>
      <c r="I49" s="31">
        <v>21.4</v>
      </c>
      <c r="J49" s="31">
        <v>16.4</v>
      </c>
      <c r="K49" s="31">
        <v>5</v>
      </c>
      <c r="L49" s="31">
        <v>6</v>
      </c>
      <c r="M49" s="31">
        <v>1</v>
      </c>
      <c r="N49" s="31">
        <v>5</v>
      </c>
      <c r="O49" s="31">
        <v>10.26</v>
      </c>
      <c r="P49" s="31">
        <v>1.43</v>
      </c>
      <c r="Q49" s="18"/>
    </row>
    <row r="50" s="1" customFormat="true" ht="27.35" hidden="true" spans="1:17">
      <c r="A50" s="13"/>
      <c r="B50" s="13"/>
      <c r="C50" s="13"/>
      <c r="D50" s="13" t="s">
        <v>39</v>
      </c>
      <c r="E50" s="13">
        <v>6.73</v>
      </c>
      <c r="F50" s="18" t="s">
        <v>153</v>
      </c>
      <c r="G50" s="18" t="s">
        <v>154</v>
      </c>
      <c r="H50" s="18" t="s">
        <v>155</v>
      </c>
      <c r="I50" s="28">
        <v>123.333</v>
      </c>
      <c r="J50" s="28">
        <v>66.27</v>
      </c>
      <c r="K50" s="28">
        <v>57.063</v>
      </c>
      <c r="L50" s="28">
        <v>16.18</v>
      </c>
      <c r="M50" s="28">
        <v>3.68</v>
      </c>
      <c r="N50" s="28">
        <v>12.84</v>
      </c>
      <c r="O50" s="28">
        <v>140.18</v>
      </c>
      <c r="P50" s="28">
        <v>1.83</v>
      </c>
      <c r="Q50" s="18"/>
    </row>
    <row r="51" s="1" customFormat="true" ht="27.35" hidden="true" spans="1:17">
      <c r="A51" s="13"/>
      <c r="B51" s="13"/>
      <c r="C51" s="13"/>
      <c r="D51" s="13" t="s">
        <v>39</v>
      </c>
      <c r="E51" s="13">
        <v>0.17</v>
      </c>
      <c r="F51" s="18" t="s">
        <v>156</v>
      </c>
      <c r="G51" s="18" t="s">
        <v>157</v>
      </c>
      <c r="H51" s="18" t="s">
        <v>158</v>
      </c>
      <c r="I51" s="31">
        <v>10.91</v>
      </c>
      <c r="J51" s="31">
        <v>9.11</v>
      </c>
      <c r="K51" s="31">
        <v>1.8</v>
      </c>
      <c r="L51" s="31">
        <v>1.423</v>
      </c>
      <c r="M51" s="31">
        <v>1.253</v>
      </c>
      <c r="N51" s="31">
        <v>0.17</v>
      </c>
      <c r="O51" s="31">
        <v>4</v>
      </c>
      <c r="P51" s="37">
        <v>1.56</v>
      </c>
      <c r="Q51" s="18"/>
    </row>
    <row r="52" s="1" customFormat="true" ht="31.7" spans="1:17">
      <c r="A52" s="13">
        <v>10</v>
      </c>
      <c r="B52" s="13" t="s">
        <v>159</v>
      </c>
      <c r="C52" s="13">
        <f>SUM(E52:E54)</f>
        <v>16.5</v>
      </c>
      <c r="D52" s="13" t="s">
        <v>49</v>
      </c>
      <c r="E52" s="13">
        <v>15.5</v>
      </c>
      <c r="F52" s="19" t="s">
        <v>160</v>
      </c>
      <c r="G52" s="18" t="s">
        <v>161</v>
      </c>
      <c r="H52" s="18" t="s">
        <v>162</v>
      </c>
      <c r="I52" s="27">
        <v>117.3749</v>
      </c>
      <c r="J52" s="27">
        <v>35.21247</v>
      </c>
      <c r="K52" s="27">
        <v>59.5349</v>
      </c>
      <c r="L52" s="27">
        <v>19</v>
      </c>
      <c r="M52" s="27">
        <v>3</v>
      </c>
      <c r="N52" s="27">
        <v>15.5</v>
      </c>
      <c r="O52" s="27">
        <v>126.5783</v>
      </c>
      <c r="P52" s="27">
        <v>1.2</v>
      </c>
      <c r="Q52" s="18"/>
    </row>
    <row r="53" s="1" customFormat="true" ht="31.7" spans="1:17">
      <c r="A53" s="13"/>
      <c r="B53" s="13"/>
      <c r="C53" s="13"/>
      <c r="D53" s="13" t="s">
        <v>49</v>
      </c>
      <c r="E53" s="13">
        <v>0.4</v>
      </c>
      <c r="F53" s="19" t="s">
        <v>163</v>
      </c>
      <c r="G53" s="18" t="s">
        <v>161</v>
      </c>
      <c r="H53" s="18" t="s">
        <v>162</v>
      </c>
      <c r="I53" s="27">
        <v>12.3095</v>
      </c>
      <c r="J53" s="27">
        <v>3.69285</v>
      </c>
      <c r="K53" s="27">
        <v>6.1857</v>
      </c>
      <c r="L53" s="27">
        <v>2</v>
      </c>
      <c r="M53" s="27">
        <v>0.8881</v>
      </c>
      <c r="N53" s="27">
        <v>0.4</v>
      </c>
      <c r="O53" s="27">
        <v>12.933</v>
      </c>
      <c r="P53" s="27">
        <v>1.18</v>
      </c>
      <c r="Q53" s="18"/>
    </row>
    <row r="54" s="1" customFormat="true" ht="31.7" spans="1:17">
      <c r="A54" s="13"/>
      <c r="B54" s="13"/>
      <c r="C54" s="13"/>
      <c r="D54" s="13" t="s">
        <v>49</v>
      </c>
      <c r="E54" s="18">
        <v>0.6</v>
      </c>
      <c r="F54" s="23" t="s">
        <v>164</v>
      </c>
      <c r="G54" s="18" t="s">
        <v>161</v>
      </c>
      <c r="H54" s="18" t="s">
        <v>162</v>
      </c>
      <c r="I54" s="27">
        <v>58.023</v>
      </c>
      <c r="J54" s="27">
        <v>17.4069</v>
      </c>
      <c r="K54" s="27">
        <v>29.0138</v>
      </c>
      <c r="L54" s="27">
        <v>3.5</v>
      </c>
      <c r="M54" s="27">
        <v>2.7295</v>
      </c>
      <c r="N54" s="27">
        <v>0.6</v>
      </c>
      <c r="O54" s="27">
        <v>63.2719</v>
      </c>
      <c r="P54" s="27">
        <v>1.23033171484851</v>
      </c>
      <c r="Q54" s="18"/>
    </row>
    <row r="55" s="1" customFormat="true" ht="41.05" hidden="true" spans="1:17">
      <c r="A55" s="13">
        <v>11</v>
      </c>
      <c r="B55" s="13" t="s">
        <v>165</v>
      </c>
      <c r="C55" s="13">
        <v>3.38</v>
      </c>
      <c r="D55" s="13" t="s">
        <v>73</v>
      </c>
      <c r="E55" s="13">
        <v>3.38</v>
      </c>
      <c r="F55" s="13" t="s">
        <v>166</v>
      </c>
      <c r="G55" s="24" t="s">
        <v>167</v>
      </c>
      <c r="H55" s="24" t="s">
        <v>167</v>
      </c>
      <c r="I55" s="30">
        <v>23.6</v>
      </c>
      <c r="J55" s="30">
        <v>14.62</v>
      </c>
      <c r="K55" s="30">
        <v>8.98</v>
      </c>
      <c r="L55" s="30">
        <v>5.65</v>
      </c>
      <c r="M55" s="30">
        <v>0.67</v>
      </c>
      <c r="N55" s="30">
        <v>4.98</v>
      </c>
      <c r="O55" s="30">
        <v>18.82</v>
      </c>
      <c r="P55" s="30">
        <v>1.37</v>
      </c>
      <c r="Q55" s="18"/>
    </row>
    <row r="56" s="1" customFormat="true" ht="27.35" hidden="true" spans="1:17">
      <c r="A56" s="13">
        <v>12</v>
      </c>
      <c r="B56" s="13" t="s">
        <v>168</v>
      </c>
      <c r="C56" s="13">
        <f>SUM(E56:E57)</f>
        <v>0.81</v>
      </c>
      <c r="D56" s="13" t="s">
        <v>39</v>
      </c>
      <c r="E56" s="13">
        <v>0.51</v>
      </c>
      <c r="F56" s="18" t="s">
        <v>169</v>
      </c>
      <c r="G56" s="18" t="s">
        <v>157</v>
      </c>
      <c r="H56" s="18" t="s">
        <v>42</v>
      </c>
      <c r="I56" s="27">
        <v>24.379</v>
      </c>
      <c r="J56" s="27">
        <v>17.779</v>
      </c>
      <c r="K56" s="27">
        <v>6.6</v>
      </c>
      <c r="L56" s="27">
        <v>1.781</v>
      </c>
      <c r="M56" s="27">
        <v>0.181</v>
      </c>
      <c r="N56" s="27">
        <v>1.6</v>
      </c>
      <c r="O56" s="27">
        <v>17.476</v>
      </c>
      <c r="P56" s="27">
        <v>1.93</v>
      </c>
      <c r="Q56" s="18"/>
    </row>
    <row r="57" s="1" customFormat="true" ht="27.35" hidden="true" spans="1:17">
      <c r="A57" s="13"/>
      <c r="B57" s="13"/>
      <c r="C57" s="13"/>
      <c r="D57" s="13" t="s">
        <v>39</v>
      </c>
      <c r="E57" s="13">
        <v>0.3</v>
      </c>
      <c r="F57" s="18" t="s">
        <v>170</v>
      </c>
      <c r="G57" s="18" t="s">
        <v>157</v>
      </c>
      <c r="H57" s="18" t="s">
        <v>171</v>
      </c>
      <c r="I57" s="28">
        <v>10.479</v>
      </c>
      <c r="J57" s="28">
        <v>6.8</v>
      </c>
      <c r="K57" s="28">
        <v>3.679</v>
      </c>
      <c r="L57" s="28">
        <v>0.687</v>
      </c>
      <c r="M57" s="28">
        <v>0.187</v>
      </c>
      <c r="N57" s="28">
        <v>0.5</v>
      </c>
      <c r="O57" s="28">
        <v>9.648</v>
      </c>
      <c r="P57" s="28">
        <v>1.87</v>
      </c>
      <c r="Q57" s="18"/>
    </row>
    <row r="58" s="1" customFormat="true" ht="31.7" spans="1:17">
      <c r="A58" s="13">
        <v>13</v>
      </c>
      <c r="B58" s="13" t="s">
        <v>172</v>
      </c>
      <c r="C58" s="13">
        <f>SUM(E58:E59)</f>
        <v>11.9487</v>
      </c>
      <c r="D58" s="13" t="s">
        <v>49</v>
      </c>
      <c r="E58" s="13">
        <f>9.7487+0.6</f>
        <v>10.3487</v>
      </c>
      <c r="F58" s="19" t="s">
        <v>173</v>
      </c>
      <c r="G58" s="18" t="s">
        <v>93</v>
      </c>
      <c r="H58" s="18" t="s">
        <v>94</v>
      </c>
      <c r="I58" s="31">
        <v>688.11</v>
      </c>
      <c r="J58" s="31">
        <v>317.2</v>
      </c>
      <c r="K58" s="31">
        <v>308.58</v>
      </c>
      <c r="L58" s="31">
        <v>99.01</v>
      </c>
      <c r="M58" s="31">
        <v>4.4</v>
      </c>
      <c r="N58" s="31">
        <v>92.68</v>
      </c>
      <c r="O58" s="31">
        <v>643.04</v>
      </c>
      <c r="P58" s="27">
        <v>1.52</v>
      </c>
      <c r="Q58" s="18"/>
    </row>
    <row r="59" s="1" customFormat="true" ht="41.05" hidden="true" spans="1:17">
      <c r="A59" s="13"/>
      <c r="B59" s="13"/>
      <c r="C59" s="13"/>
      <c r="D59" s="13" t="s">
        <v>132</v>
      </c>
      <c r="E59" s="13">
        <v>1.6</v>
      </c>
      <c r="F59" s="13" t="s">
        <v>174</v>
      </c>
      <c r="G59" s="18" t="s">
        <v>175</v>
      </c>
      <c r="H59" s="18" t="s">
        <v>176</v>
      </c>
      <c r="I59" s="31">
        <v>2.044289</v>
      </c>
      <c r="J59" s="31">
        <v>0.444289</v>
      </c>
      <c r="K59" s="31">
        <v>1.6</v>
      </c>
      <c r="L59" s="31">
        <v>1.601382</v>
      </c>
      <c r="M59" s="31">
        <v>0.001382</v>
      </c>
      <c r="N59" s="31">
        <v>1.6</v>
      </c>
      <c r="O59" s="31">
        <v>2.329285</v>
      </c>
      <c r="P59" s="31">
        <v>1.28</v>
      </c>
      <c r="Q59" s="16"/>
    </row>
  </sheetData>
  <sheetProtection formatCells="0" insertHyperlinks="0" autoFilter="0"/>
  <autoFilter ref="A6:Q59">
    <filterColumn colId="3">
      <customFilters>
        <customFilter operator="equal" val="市本级"/>
        <customFilter operator="equal" val="前海"/>
      </customFilters>
    </filterColumn>
    <extLst/>
  </autoFilter>
  <mergeCells count="40">
    <mergeCell ref="A2:Q2"/>
    <mergeCell ref="P3:Q3"/>
    <mergeCell ref="B4:E4"/>
    <mergeCell ref="F4:H4"/>
    <mergeCell ref="I4:N4"/>
    <mergeCell ref="C5:E5"/>
    <mergeCell ref="I5:K5"/>
    <mergeCell ref="L5:N5"/>
    <mergeCell ref="A4:A6"/>
    <mergeCell ref="A11:A14"/>
    <mergeCell ref="A15:A19"/>
    <mergeCell ref="A21:A25"/>
    <mergeCell ref="A26:A37"/>
    <mergeCell ref="A38:A51"/>
    <mergeCell ref="A52:A54"/>
    <mergeCell ref="A56:A57"/>
    <mergeCell ref="A58:A59"/>
    <mergeCell ref="B5:B6"/>
    <mergeCell ref="B11:B14"/>
    <mergeCell ref="B15:B19"/>
    <mergeCell ref="B21:B25"/>
    <mergeCell ref="B26:B37"/>
    <mergeCell ref="B38:B51"/>
    <mergeCell ref="B52:B54"/>
    <mergeCell ref="B56:B57"/>
    <mergeCell ref="B58:B59"/>
    <mergeCell ref="C11:C14"/>
    <mergeCell ref="C15:C19"/>
    <mergeCell ref="C21:C25"/>
    <mergeCell ref="C26:C37"/>
    <mergeCell ref="C38:C51"/>
    <mergeCell ref="C52:C54"/>
    <mergeCell ref="C56:C57"/>
    <mergeCell ref="C58:C59"/>
    <mergeCell ref="F5:F6"/>
    <mergeCell ref="G5:G6"/>
    <mergeCell ref="H5:H6"/>
    <mergeCell ref="O4:O6"/>
    <mergeCell ref="P4:P6"/>
    <mergeCell ref="Q4:Q6"/>
  </mergeCells>
  <printOptions horizontalCentered="true"/>
  <pageMargins left="0.393055555555556" right="0.393055555555556" top="0.472222222222222" bottom="0.275" header="0.196527777777778" footer="0.196527777777778"/>
  <pageSetup paperSize="9" scale="5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WWO_wpscloud_20230907222123-f98df24c17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专项债券项目信息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刘俐</dc:creator>
  <cp:lastModifiedBy>lishuyan</cp:lastModifiedBy>
  <dcterms:created xsi:type="dcterms:W3CDTF">2019-07-12T04:43:00Z</dcterms:created>
  <cp:lastPrinted>2021-06-21T12:00:00Z</cp:lastPrinted>
  <dcterms:modified xsi:type="dcterms:W3CDTF">2023-09-18T10:48:45Z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7BFAD3AF0599465EBB8F1950B2F55CF6</vt:lpwstr>
  </property>
</Properties>
</file>