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800" windowHeight="11445" tabRatio="892" activeTab="1"/>
  </bookViews>
  <sheets>
    <sheet name="上级专项转移支付资金情况表" sheetId="1" r:id="rId1"/>
    <sheet name="社会保险基金情况说明" sheetId="2" r:id="rId2"/>
    <sheet name="2018年九大类民生及公共安全支出" sheetId="3" r:id="rId3"/>
    <sheet name="2018年一般公共预算支出经济分类情况表" sheetId="4" r:id="rId4"/>
    <sheet name="关于举借债务情况说明 " sheetId="5" r:id="rId5"/>
    <sheet name="国有资本经营" sheetId="6" r:id="rId6"/>
    <sheet name="一般公共预算转移性收支情况表" sheetId="7" r:id="rId7"/>
    <sheet name="政府性基金转移性收支情况表" sheetId="8" r:id="rId8"/>
  </sheets>
  <externalReferences>
    <externalReference r:id="rId11"/>
  </externalReferences>
  <definedNames>
    <definedName name="OLE_LINK1" localSheetId="4">'关于举借债务情况说明 '!$A$1</definedName>
    <definedName name="_xlnm.Print_Area" localSheetId="5">'国有资本经营'!$A$1:$D$15</definedName>
    <definedName name="_xlnm.Print_Titles" localSheetId="3">'2018年一般公共预算支出经济分类情况表'!$A:$A,'2018年一般公共预算支出经济分类情况表'!$1:$4</definedName>
    <definedName name="_xlnm.Print_Titles" localSheetId="0">'上级专项转移支付资金情况表'!$4:$4</definedName>
    <definedName name="_xlnm.Print_Titles" localSheetId="6">'一般公共预算转移性收支情况表'!$1:$6</definedName>
    <definedName name="地区名称">#REF!</definedName>
  </definedNames>
  <calcPr fullCalcOnLoad="1"/>
</workbook>
</file>

<file path=xl/comments7.xml><?xml version="1.0" encoding="utf-8"?>
<comments xmlns="http://schemas.openxmlformats.org/spreadsheetml/2006/main">
  <authors>
    <author>凌海涛</author>
    <author>lduser1</author>
  </authors>
  <commentList>
    <comment ref="B12" authorId="0">
      <text>
        <r>
          <rPr>
            <sz val="10"/>
            <rFont val="宋体"/>
            <family val="0"/>
          </rPr>
          <t>交通“六费”替代性收入返还基数</t>
        </r>
        <r>
          <rPr>
            <sz val="9"/>
            <rFont val="宋体"/>
            <family val="0"/>
          </rPr>
          <t xml:space="preserve">
</t>
        </r>
      </text>
    </comment>
    <comment ref="B13" authorId="0">
      <text>
        <r>
          <rPr>
            <sz val="10"/>
            <rFont val="宋体"/>
            <family val="0"/>
          </rPr>
          <t>新体制上交省共享四税收入基数返还+上划省“四税”增量返还（12.5%部分）+金融保险营业税增收返还20%</t>
        </r>
      </text>
    </comment>
    <comment ref="B19" authorId="0">
      <text>
        <r>
          <rPr>
            <sz val="10"/>
            <rFont val="宋体"/>
            <family val="0"/>
          </rPr>
          <t>直供直管范围农电体制改革补助+预算平衡奖+代扣代收代征手续费省负担部分(以实际下达数为准）+军队个人所得税返还结算补助(以实际下达数为准）</t>
        </r>
        <r>
          <rPr>
            <sz val="9"/>
            <rFont val="宋体"/>
            <family val="0"/>
          </rPr>
          <t xml:space="preserve">
</t>
        </r>
      </text>
    </comment>
    <comment ref="B22" authorId="0">
      <text>
        <r>
          <rPr>
            <sz val="10"/>
            <rFont val="宋体"/>
            <family val="0"/>
          </rPr>
          <t>中央、省属企业单位下放移交经费划转和补助+省补助铁路分离办社会职能补助资金+华侨农场分离办社会职能中央补助资金+华侨农场省级补助资金</t>
        </r>
        <r>
          <rPr>
            <sz val="9"/>
            <rFont val="宋体"/>
            <family val="0"/>
          </rPr>
          <t xml:space="preserve">
</t>
        </r>
      </text>
    </comment>
    <comment ref="B25" authorId="0">
      <text>
        <r>
          <rPr>
            <sz val="10"/>
            <rFont val="宋体"/>
            <family val="0"/>
          </rPr>
          <t xml:space="preserve">义务教育公用经费补助
</t>
        </r>
      </text>
    </comment>
    <comment ref="B26" authorId="0">
      <text>
        <r>
          <rPr>
            <sz val="10"/>
            <rFont val="宋体"/>
            <family val="0"/>
          </rPr>
          <t>城镇居民医保政府资金（中央和省预下达）+城乡居民社会养老保险政府资助金（省预下达）</t>
        </r>
      </text>
    </comment>
    <comment ref="B31" authorId="0">
      <text>
        <r>
          <rPr>
            <sz val="10"/>
            <rFont val="宋体"/>
            <family val="0"/>
          </rPr>
          <t>农村税费改革转移支付+教治安基金专项返还+交警经费财力性补助（2014-2016年）+国有土地使用权有偿转让收入</t>
        </r>
        <r>
          <rPr>
            <sz val="9"/>
            <rFont val="宋体"/>
            <family val="0"/>
          </rPr>
          <t xml:space="preserve">
</t>
        </r>
      </text>
    </comment>
    <comment ref="B32" authorId="0">
      <text>
        <r>
          <rPr>
            <sz val="10"/>
            <rFont val="宋体"/>
            <family val="0"/>
          </rPr>
          <t>其他提前下达的项目+省专项补助中新广州知识城+省补助南沙新区</t>
        </r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 xml:space="preserve">
</t>
        </r>
      </text>
    </comment>
    <comment ref="B33" authorId="0">
      <text>
        <r>
          <rPr>
            <sz val="10"/>
            <rFont val="宋体"/>
            <family val="0"/>
          </rPr>
          <t>省一次性追加</t>
        </r>
        <r>
          <rPr>
            <sz val="9"/>
            <rFont val="宋体"/>
            <family val="0"/>
          </rPr>
          <t xml:space="preserve">
</t>
        </r>
      </text>
    </comment>
    <comment ref="C35" authorId="1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2012年新增加科目</t>
        </r>
      </text>
    </comment>
  </commentList>
</comments>
</file>

<file path=xl/sharedStrings.xml><?xml version="1.0" encoding="utf-8"?>
<sst xmlns="http://schemas.openxmlformats.org/spreadsheetml/2006/main" count="350" uniqueCount="288">
  <si>
    <t>备注</t>
  </si>
  <si>
    <t>单位：万元</t>
  </si>
  <si>
    <t>公共安全支出</t>
  </si>
  <si>
    <t>教育支出</t>
  </si>
  <si>
    <t>文化体育与传媒支出</t>
  </si>
  <si>
    <t>社会保障和就业</t>
  </si>
  <si>
    <t>医疗卫生与计划生育支出</t>
  </si>
  <si>
    <t>节能环保支出</t>
  </si>
  <si>
    <t>城乡社区支出</t>
  </si>
  <si>
    <t>农林水支出</t>
  </si>
  <si>
    <t>交通运输支出</t>
  </si>
  <si>
    <t>住房保障支出</t>
  </si>
  <si>
    <t>项目</t>
  </si>
  <si>
    <t>单位：万元</t>
  </si>
  <si>
    <t>金额</t>
  </si>
  <si>
    <t xml:space="preserve">
   社会保险基金预算由市财政委统一编制，新区不需另行编制社会保险基金预算。
</t>
  </si>
  <si>
    <t>单位:万元</t>
  </si>
  <si>
    <t>项目</t>
  </si>
  <si>
    <t>总计</t>
  </si>
  <si>
    <t>转移性支出</t>
  </si>
  <si>
    <t>其他支出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</si>
  <si>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</si>
  <si>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</si>
  <si>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</si>
  <si>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</si>
  <si>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</si>
  <si>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</si>
  <si>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</si>
  <si>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</si>
  <si>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</si>
  <si>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</si>
  <si>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</si>
  <si>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</si>
  <si>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</si>
  <si>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</si>
  <si>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</si>
  <si>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</si>
  <si>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</si>
  <si>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</si>
  <si>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</si>
  <si>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</si>
  <si>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</si>
  <si>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二十二、债务付息支出</t>
  </si>
  <si>
    <t>二十三、债务发行费用支出</t>
  </si>
  <si>
    <t>二十四、其他支出</t>
  </si>
  <si>
    <t>支出总计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</si>
  <si>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</si>
  <si>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</si>
  <si>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</si>
  <si>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</si>
  <si>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</si>
  <si>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</si>
  <si>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</si>
  <si>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</si>
  <si>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</si>
  <si>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</si>
  <si>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</si>
  <si>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</si>
  <si>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</si>
  <si>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</si>
  <si>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</si>
  <si>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</si>
  <si>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关于举借债务情况说明</t>
  </si>
  <si>
    <t>支出</t>
  </si>
  <si>
    <t>转移性收入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</si>
  <si>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</si>
  <si>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</si>
  <si>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</si>
  <si>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</si>
  <si>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增值税和消费税税收返还收入 </t>
  </si>
  <si>
    <t xml:space="preserve">    出口退税专项上解支出</t>
  </si>
  <si>
    <t xml:space="preserve">      所得税基数返还收入</t>
  </si>
  <si>
    <t xml:space="preserve">    成品油价格和税费改革专项上解支出</t>
  </si>
  <si>
    <t xml:space="preserve">      成品油价格和税费改革税收返还收入</t>
  </si>
  <si>
    <t xml:space="preserve">    专项上解支出</t>
  </si>
  <si>
    <t xml:space="preserve">      其他税收返还收入</t>
  </si>
  <si>
    <t xml:space="preserve">    一般性转移支付收入</t>
  </si>
  <si>
    <t xml:space="preserve">  补助下级支出</t>
  </si>
  <si>
    <t xml:space="preserve">      体制补助收入</t>
  </si>
  <si>
    <t xml:space="preserve">    返还性支出</t>
  </si>
  <si>
    <t xml:space="preserve">      均衡性转移支付收入</t>
  </si>
  <si>
    <t xml:space="preserve">      增值税和消费税税收返还支出 </t>
  </si>
  <si>
    <t xml:space="preserve">      革命老区及民族和边境地区转移支付收入</t>
  </si>
  <si>
    <t xml:space="preserve">      所得税基数返还支出</t>
  </si>
  <si>
    <t xml:space="preserve">      县级基本财力保障机制奖补资金收入</t>
  </si>
  <si>
    <t xml:space="preserve">      成品油价格和税费改革税收返还支出</t>
  </si>
  <si>
    <t xml:space="preserve">      结算补助收入</t>
  </si>
  <si>
    <t xml:space="preserve">      其他税收返还支出</t>
  </si>
  <si>
    <t xml:space="preserve">      化解债务补助收入</t>
  </si>
  <si>
    <t xml:space="preserve">    一般性转移支付</t>
  </si>
  <si>
    <t xml:space="preserve">      资源枯竭型城市转移支付补助收入</t>
  </si>
  <si>
    <t xml:space="preserve">      体制补助支出</t>
  </si>
  <si>
    <t xml:space="preserve">      企业事业单位划转补助收入</t>
  </si>
  <si>
    <t xml:space="preserve">      均衡性转移支付支出</t>
  </si>
  <si>
    <t xml:space="preserve">      成品油价格和税费改革转移支付补助收入</t>
  </si>
  <si>
    <t xml:space="preserve">      革命老区及民族和边境地区转移支付支出</t>
  </si>
  <si>
    <t xml:space="preserve">      基层公检法司转移支付收入</t>
  </si>
  <si>
    <t xml:space="preserve">      县级基本财力保障机制奖补资金支出</t>
  </si>
  <si>
    <t xml:space="preserve">      义务教育等转移支付收入</t>
  </si>
  <si>
    <t xml:space="preserve">      结算补助支出</t>
  </si>
  <si>
    <t xml:space="preserve">      基本养老保险和低保等转移支付收入</t>
  </si>
  <si>
    <t xml:space="preserve">      化解债务补助支出</t>
  </si>
  <si>
    <t xml:space="preserve">      新型农村合作医疗等转移支付收入</t>
  </si>
  <si>
    <t xml:space="preserve">      资源枯竭型城市转移支付补助支出</t>
  </si>
  <si>
    <t xml:space="preserve">      农村综合改革转移支付收入</t>
  </si>
  <si>
    <t xml:space="preserve">      企业事业单位划转补助支出</t>
  </si>
  <si>
    <t xml:space="preserve">      产粮（油）大县奖励资金收入</t>
  </si>
  <si>
    <t xml:space="preserve">      成品油价格和税费改革转移支付补助支出</t>
  </si>
  <si>
    <t xml:space="preserve">      重点生态功能区转移支付收入</t>
  </si>
  <si>
    <t xml:space="preserve">      基层公检法司转移支付支出</t>
  </si>
  <si>
    <t xml:space="preserve">      固定数额补助收入</t>
  </si>
  <si>
    <t xml:space="preserve">      义务教育等转移支付支出</t>
  </si>
  <si>
    <t xml:space="preserve">      其他一般性转移支付收入</t>
  </si>
  <si>
    <t xml:space="preserve">      基本养老保险和低保等转移支付支出</t>
  </si>
  <si>
    <t xml:space="preserve">    专项转移支付收入</t>
  </si>
  <si>
    <t xml:space="preserve">      新型农村合作医疗等转移支付支出</t>
  </si>
  <si>
    <t xml:space="preserve">      一般公共服务</t>
  </si>
  <si>
    <t xml:space="preserve">      农村综合改革转移支付支出</t>
  </si>
  <si>
    <t xml:space="preserve">      外交</t>
  </si>
  <si>
    <t xml:space="preserve">      产粮（油）大县奖励资金支出</t>
  </si>
  <si>
    <t xml:space="preserve">      国防</t>
  </si>
  <si>
    <t xml:space="preserve">      重点生态功能区转移支付支出</t>
  </si>
  <si>
    <t xml:space="preserve">      公共安全</t>
  </si>
  <si>
    <t xml:space="preserve">      固定数额补助支出</t>
  </si>
  <si>
    <t xml:space="preserve">      教育</t>
  </si>
  <si>
    <t xml:space="preserve">      其他一般性转移支付支出</t>
  </si>
  <si>
    <t xml:space="preserve">      科学技术</t>
  </si>
  <si>
    <t xml:space="preserve">    专项转移支付支出</t>
  </si>
  <si>
    <t xml:space="preserve">      文化体育与传媒</t>
  </si>
  <si>
    <t xml:space="preserve">      社会保障和就业</t>
  </si>
  <si>
    <t xml:space="preserve">      医疗卫生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</si>
  <si>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</si>
  <si>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</si>
  <si>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</si>
  <si>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</si>
  <si>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资源勘探电力信息等</t>
  </si>
  <si>
    <t xml:space="preserve">      商业服务业等</t>
  </si>
  <si>
    <t xml:space="preserve">      金融</t>
  </si>
  <si>
    <t xml:space="preserve">      国土资源气象等</t>
  </si>
  <si>
    <t xml:space="preserve">      住房保障</t>
  </si>
  <si>
    <t xml:space="preserve">      粮油物资储备</t>
  </si>
  <si>
    <t xml:space="preserve">      其他收入</t>
  </si>
  <si>
    <t xml:space="preserve">  地方政府债券收入</t>
  </si>
  <si>
    <t xml:space="preserve">      国土海洋气象等</t>
  </si>
  <si>
    <t xml:space="preserve">  下级上解收入</t>
  </si>
  <si>
    <t xml:space="preserve">    体制上解收入</t>
  </si>
  <si>
    <t xml:space="preserve">    出口退税专项上解收入</t>
  </si>
  <si>
    <t xml:space="preserve">      其他支出</t>
  </si>
  <si>
    <t xml:space="preserve">    成品油价格和税费改革专项上解收入</t>
  </si>
  <si>
    <t xml:space="preserve">    专项上解收入</t>
  </si>
  <si>
    <t xml:space="preserve">  调出资金</t>
  </si>
  <si>
    <t xml:space="preserve">  年终结余</t>
  </si>
  <si>
    <t xml:space="preserve">  上年结余收入</t>
  </si>
  <si>
    <t xml:space="preserve">    结转</t>
  </si>
  <si>
    <t xml:space="preserve">    上年结转</t>
  </si>
  <si>
    <t xml:space="preserve">    净结余</t>
  </si>
  <si>
    <t xml:space="preserve">  调入资金</t>
  </si>
  <si>
    <t xml:space="preserve">  地方政府债券还本支出</t>
  </si>
  <si>
    <t xml:space="preserve">  转贷地方政府债券收入</t>
  </si>
  <si>
    <t xml:space="preserve">  转贷地方政府债券支出</t>
  </si>
  <si>
    <t xml:space="preserve">  接受其他地区援助收入</t>
  </si>
  <si>
    <t xml:space="preserve">  援助其他地区支出</t>
  </si>
  <si>
    <r>
      <t>201</t>
    </r>
    <r>
      <rPr>
        <sz val="16"/>
        <rFont val="宋体"/>
        <family val="0"/>
      </rPr>
      <t>8</t>
    </r>
    <r>
      <rPr>
        <sz val="16"/>
        <rFont val="宋体"/>
        <family val="0"/>
      </rPr>
      <t>年新区九大类民生及公共安全支出安排情况</t>
    </r>
  </si>
  <si>
    <t xml:space="preserve">    新区立足“生态立区”的定位，着力财政支出标准体系建设，重点保障教育、医疗、公共安全、节能环保支出，加大市容环境综合治理投入，提高城市化水平。2018年九大类民生及公共安全支出总计安排47.99亿元，占一般公共预算支出的84.4%。</t>
  </si>
  <si>
    <t>单位:万元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</si>
  <si>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</si>
  <si>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</si>
  <si>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</si>
  <si>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</si>
  <si>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</si>
  <si>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</si>
  <si>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</si>
  <si>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</si>
  <si>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</si>
  <si>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</si>
  <si>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</si>
  <si>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</si>
  <si>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</si>
  <si>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</si>
  <si>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r>
      <t>2018年深圳市</t>
    </r>
    <r>
      <rPr>
        <sz val="16"/>
        <rFont val="黑体"/>
        <family val="3"/>
      </rPr>
      <t>大鹏</t>
    </r>
    <r>
      <rPr>
        <sz val="16"/>
        <rFont val="黑体"/>
        <family val="3"/>
      </rPr>
      <t>新区国有资本经营预算收支总表</t>
    </r>
  </si>
  <si>
    <r>
      <t>财资地预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表</t>
    </r>
  </si>
  <si>
    <r>
      <t>填报单位：深圳市大鹏</t>
    </r>
    <r>
      <rPr>
        <sz val="10"/>
        <rFont val="宋体"/>
        <family val="0"/>
      </rPr>
      <t>新区发展和财政局</t>
    </r>
  </si>
  <si>
    <t>金额单位：万元</t>
  </si>
  <si>
    <r>
      <t>收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入</t>
    </r>
  </si>
  <si>
    <r>
      <t>支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出</t>
    </r>
  </si>
  <si>
    <r>
      <t>项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目</t>
    </r>
  </si>
  <si>
    <r>
      <t>201</t>
    </r>
    <r>
      <rPr>
        <sz val="10"/>
        <rFont val="宋体"/>
        <family val="0"/>
      </rPr>
      <t>7年执行数</t>
    </r>
  </si>
  <si>
    <r>
      <t>201</t>
    </r>
    <r>
      <rPr>
        <sz val="10"/>
        <rFont val="宋体"/>
        <family val="0"/>
      </rPr>
      <t>8年预算数</t>
    </r>
  </si>
  <si>
    <t>省本级</t>
  </si>
  <si>
    <t>地市级及以下</t>
  </si>
  <si>
    <t>一、利润收入</t>
  </si>
  <si>
    <t>一、教育支出</t>
  </si>
  <si>
    <t>二、股利、股息收入</t>
  </si>
  <si>
    <t>二、科学技术支出</t>
  </si>
  <si>
    <t>三、产权转让收入</t>
  </si>
  <si>
    <t>三、文化体育与传媒支出</t>
  </si>
  <si>
    <t>四、清算收入</t>
  </si>
  <si>
    <t>四、节能环保支出</t>
  </si>
  <si>
    <t>五、其他国有资本经营收入</t>
  </si>
  <si>
    <t>五、城乡社区支出</t>
  </si>
  <si>
    <t>六、农林水支出</t>
  </si>
  <si>
    <t>七、交通运输支出</t>
  </si>
  <si>
    <t>八、资源勘探电力信息等支出</t>
  </si>
  <si>
    <t>九、商业服务业等支出</t>
  </si>
  <si>
    <t>十、其他支出</t>
  </si>
  <si>
    <t>十一、转移性支出</t>
  </si>
  <si>
    <t>本年收入合计</t>
  </si>
  <si>
    <t>本年支出合计</t>
  </si>
  <si>
    <t>上年结转</t>
  </si>
  <si>
    <t>结转下年</t>
  </si>
  <si>
    <r>
      <t>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入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</si>
  <si>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r>
      <t>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</si>
  <si>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收入</t>
  </si>
  <si>
    <t>2018年预算数</t>
  </si>
  <si>
    <t xml:space="preserve">  安排预算稳定调节基金</t>
  </si>
  <si>
    <t xml:space="preserve">  补充预算周转金</t>
  </si>
  <si>
    <t>2018年深圳市大鹏新区一般公共预算转移性收支情况表</t>
  </si>
  <si>
    <t>附件1</t>
  </si>
  <si>
    <t>大鹏新区关于2018年提前下达的中央对地方专项转移支付情况表</t>
  </si>
  <si>
    <t>单位：万元</t>
  </si>
  <si>
    <t>序号</t>
  </si>
  <si>
    <t>文号</t>
  </si>
  <si>
    <t>支出功能分类</t>
  </si>
  <si>
    <t>上级转移支付金额</t>
  </si>
  <si>
    <t>职能部门</t>
  </si>
  <si>
    <r>
      <rPr>
        <sz val="10"/>
        <rFont val="宋体"/>
        <family val="0"/>
      </rPr>
      <t>纳入2018</t>
    </r>
    <r>
      <rPr>
        <sz val="10"/>
        <rFont val="宋体"/>
        <family val="0"/>
      </rPr>
      <t>年      部门预算金额</t>
    </r>
  </si>
  <si>
    <t>深财教【2017】96号</t>
  </si>
  <si>
    <t>深圳市财政委员会关于提前下达2018年美术馆公共图书馆文化馆（站）免费开放专项资金的通知</t>
  </si>
  <si>
    <t>文体旅游局</t>
  </si>
  <si>
    <t>深财社【2017】86号</t>
  </si>
  <si>
    <t xml:space="preserve">深圳市财政委员会关于提前下达2018年优抚对象补助经费等预算指标的通知 </t>
  </si>
  <si>
    <t>社会建设局</t>
  </si>
  <si>
    <t>深财社【2017】87号</t>
  </si>
  <si>
    <t>财政部 国家卫生计生委关于提前下达2018年计划生育转移支付资金预算指标的通知</t>
  </si>
  <si>
    <t>公共事业局</t>
  </si>
  <si>
    <t>财政部 国家卫生计生委关于提前下达2018年公共卫生服务补助资金预算指标的通知</t>
  </si>
  <si>
    <t>财政部 国家卫生计生委关于提前下达2018年基本药物制度补助资金预算指标的通知</t>
  </si>
  <si>
    <t>深财教【2017】102号</t>
  </si>
  <si>
    <t>深圳市财政委员会关于提前下达2018年中央补助地方公共文化服务体系建设专项资金的通知</t>
  </si>
  <si>
    <t>深财社【2017】89号</t>
  </si>
  <si>
    <t>深圳市财政委员会  深圳市人力资源和社会保障局关于提前下达2018年中央财政就业补助资金的通知</t>
  </si>
  <si>
    <t>社会建设局</t>
  </si>
  <si>
    <t>深财教【2017】105号</t>
  </si>
  <si>
    <t>深圳市财政委员会关于提前下达2018年中央支持学前教育发展资金预计数的通知</t>
  </si>
  <si>
    <t>深财行【2017】96号</t>
  </si>
  <si>
    <t>大鹏公安分局</t>
  </si>
  <si>
    <t>注：支出功能分类以市财政委下达的指标通知书为准。</t>
  </si>
  <si>
    <t>2017年度大鹏新区地方政府债务余额情况录入表</t>
  </si>
  <si>
    <t>预算数</t>
  </si>
  <si>
    <t xml:space="preserve">  政府性基金转移收入</t>
  </si>
  <si>
    <t xml:space="preserve">  政府性基金转移支付</t>
  </si>
  <si>
    <r>
      <t xml:space="preserve">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政府性基金补助收入</t>
    </r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</si>
  <si>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</si>
  <si>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</si>
  <si>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</si>
  <si>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  其中：地方政府性基金调入专项收入</t>
  </si>
  <si>
    <t xml:space="preserve">  地方政府专项债务还本支出</t>
  </si>
  <si>
    <t xml:space="preserve">  地方政府专项债务收入</t>
  </si>
  <si>
    <t xml:space="preserve">  地方政府专项债务转贷支出</t>
  </si>
  <si>
    <t xml:space="preserve">  地方政府专项债务转贷收入</t>
  </si>
  <si>
    <t xml:space="preserve"> 2018年深圳市大鹏新区政府性基金预算转移性收支情况表</t>
  </si>
  <si>
    <t>2018年大鹏新区公共预算政府预算支出经济分类情况表</t>
  </si>
  <si>
    <t xml:space="preserve">    截至2017年底，新区存量债务余额为7,027万元。新区2018年无计划新举借债务。</t>
  </si>
  <si>
    <t>项        目</t>
  </si>
  <si>
    <t>企业职工基本</t>
  </si>
  <si>
    <t>养老保险基金</t>
  </si>
  <si>
    <t>城乡居民基本</t>
  </si>
  <si>
    <t>机关事业单位基本</t>
  </si>
  <si>
    <t>职工基本医疗</t>
  </si>
  <si>
    <t>保险基金</t>
  </si>
  <si>
    <t>居民基本医疗</t>
  </si>
  <si>
    <t>工伤保险基金</t>
  </si>
  <si>
    <t>失业保险基金</t>
  </si>
  <si>
    <t>生育保险基金</t>
  </si>
  <si>
    <t>一、收入</t>
  </si>
  <si>
    <t xml:space="preserve">    其中： 1.保险费收入</t>
  </si>
  <si>
    <t xml:space="preserve">           2.利息收入</t>
  </si>
  <si>
    <t xml:space="preserve">           3.财政补贴收入</t>
  </si>
  <si>
    <t xml:space="preserve">           4.委托投资收益</t>
  </si>
  <si>
    <t xml:space="preserve">           5.其他收入</t>
  </si>
  <si>
    <t xml:space="preserve">           6.转移收入</t>
  </si>
  <si>
    <t>二、支出</t>
  </si>
  <si>
    <t xml:space="preserve">    其中： 1.社会保险待遇支出</t>
  </si>
  <si>
    <t xml:space="preserve">           2.其他支出</t>
  </si>
  <si>
    <t xml:space="preserve">           3.转移支出</t>
  </si>
  <si>
    <t>三、本年收支结余</t>
  </si>
  <si>
    <t>四、年末滚存结余</t>
  </si>
  <si>
    <t>大鹏新区2018年社会保险基金收支预算表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</si>
</sst>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 "/>
    <numFmt numFmtId="182" formatCode="#,##0.00_ ;[Red]\-#,##0.00\ "/>
    <numFmt numFmtId="183" formatCode="0_ "/>
    <numFmt numFmtId="184" formatCode="#,##0_);[Red]\(#,##0\)"/>
    <numFmt numFmtId="185" formatCode="_ * #,##0_ ;_ * \-#,##0_ ;_ * &quot;-&quot;??_ ;_ @_ "/>
  </numFmts>
  <fonts count="81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6"/>
      <name val="仿宋_GB2312"/>
      <family val="3"/>
    </font>
    <font>
      <sz val="14"/>
      <name val="仿宋_GB2312"/>
      <family val="3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6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黑体"/>
      <family val="3"/>
    </font>
    <font>
      <b/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0"/>
      <name val="Arial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31" fillId="3" borderId="0" applyNumberFormat="0" applyBorder="0" applyAlignment="0" applyProtection="0"/>
    <xf numFmtId="0" fontId="59" fillId="4" borderId="0" applyNumberFormat="0" applyBorder="0" applyAlignment="0" applyProtection="0"/>
    <xf numFmtId="0" fontId="31" fillId="5" borderId="0" applyNumberFormat="0" applyBorder="0" applyAlignment="0" applyProtection="0"/>
    <xf numFmtId="0" fontId="59" fillId="6" borderId="0" applyNumberFormat="0" applyBorder="0" applyAlignment="0" applyProtection="0"/>
    <xf numFmtId="0" fontId="31" fillId="7" borderId="0" applyNumberFormat="0" applyBorder="0" applyAlignment="0" applyProtection="0"/>
    <xf numFmtId="0" fontId="59" fillId="8" borderId="0" applyNumberFormat="0" applyBorder="0" applyAlignment="0" applyProtection="0"/>
    <xf numFmtId="0" fontId="31" fillId="9" borderId="0" applyNumberFormat="0" applyBorder="0" applyAlignment="0" applyProtection="0"/>
    <xf numFmtId="0" fontId="59" fillId="10" borderId="0" applyNumberFormat="0" applyBorder="0" applyAlignment="0" applyProtection="0"/>
    <xf numFmtId="0" fontId="31" fillId="11" borderId="0" applyNumberFormat="0" applyBorder="0" applyAlignment="0" applyProtection="0"/>
    <xf numFmtId="0" fontId="59" fillId="12" borderId="0" applyNumberFormat="0" applyBorder="0" applyAlignment="0" applyProtection="0"/>
    <xf numFmtId="0" fontId="31" fillId="13" borderId="0" applyNumberFormat="0" applyBorder="0" applyAlignment="0" applyProtection="0"/>
    <xf numFmtId="0" fontId="59" fillId="14" borderId="0" applyNumberFormat="0" applyBorder="0" applyAlignment="0" applyProtection="0"/>
    <xf numFmtId="0" fontId="31" fillId="15" borderId="0" applyNumberFormat="0" applyBorder="0" applyAlignment="0" applyProtection="0"/>
    <xf numFmtId="0" fontId="59" fillId="16" borderId="0" applyNumberFormat="0" applyBorder="0" applyAlignment="0" applyProtection="0"/>
    <xf numFmtId="0" fontId="31" fillId="17" borderId="0" applyNumberFormat="0" applyBorder="0" applyAlignment="0" applyProtection="0"/>
    <xf numFmtId="0" fontId="59" fillId="18" borderId="0" applyNumberFormat="0" applyBorder="0" applyAlignment="0" applyProtection="0"/>
    <xf numFmtId="0" fontId="31" fillId="19" borderId="0" applyNumberFormat="0" applyBorder="0" applyAlignment="0" applyProtection="0"/>
    <xf numFmtId="0" fontId="59" fillId="20" borderId="0" applyNumberFormat="0" applyBorder="0" applyAlignment="0" applyProtection="0"/>
    <xf numFmtId="0" fontId="31" fillId="9" borderId="0" applyNumberFormat="0" applyBorder="0" applyAlignment="0" applyProtection="0"/>
    <xf numFmtId="0" fontId="59" fillId="21" borderId="0" applyNumberFormat="0" applyBorder="0" applyAlignment="0" applyProtection="0"/>
    <xf numFmtId="0" fontId="31" fillId="15" borderId="0" applyNumberFormat="0" applyBorder="0" applyAlignment="0" applyProtection="0"/>
    <xf numFmtId="0" fontId="59" fillId="22" borderId="0" applyNumberFormat="0" applyBorder="0" applyAlignment="0" applyProtection="0"/>
    <xf numFmtId="0" fontId="31" fillId="23" borderId="0" applyNumberFormat="0" applyBorder="0" applyAlignment="0" applyProtection="0"/>
    <xf numFmtId="0" fontId="60" fillId="24" borderId="0" applyNumberFormat="0" applyBorder="0" applyAlignment="0" applyProtection="0"/>
    <xf numFmtId="0" fontId="32" fillId="25" borderId="0" applyNumberFormat="0" applyBorder="0" applyAlignment="0" applyProtection="0"/>
    <xf numFmtId="0" fontId="60" fillId="26" borderId="0" applyNumberFormat="0" applyBorder="0" applyAlignment="0" applyProtection="0"/>
    <xf numFmtId="0" fontId="32" fillId="17" borderId="0" applyNumberFormat="0" applyBorder="0" applyAlignment="0" applyProtection="0"/>
    <xf numFmtId="0" fontId="60" fillId="27" borderId="0" applyNumberFormat="0" applyBorder="0" applyAlignment="0" applyProtection="0"/>
    <xf numFmtId="0" fontId="32" fillId="19" borderId="0" applyNumberFormat="0" applyBorder="0" applyAlignment="0" applyProtection="0"/>
    <xf numFmtId="0" fontId="60" fillId="28" borderId="0" applyNumberFormat="0" applyBorder="0" applyAlignment="0" applyProtection="0"/>
    <xf numFmtId="0" fontId="32" fillId="29" borderId="0" applyNumberFormat="0" applyBorder="0" applyAlignment="0" applyProtection="0"/>
    <xf numFmtId="0" fontId="60" fillId="30" borderId="0" applyNumberFormat="0" applyBorder="0" applyAlignment="0" applyProtection="0"/>
    <xf numFmtId="0" fontId="32" fillId="31" borderId="0" applyNumberFormat="0" applyBorder="0" applyAlignment="0" applyProtection="0"/>
    <xf numFmtId="0" fontId="60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35" fillId="0" borderId="2" applyNumberFormat="0" applyFill="0" applyAlignment="0" applyProtection="0"/>
    <xf numFmtId="0" fontId="63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36" fillId="0" borderId="4" applyNumberFormat="0" applyFill="0" applyAlignment="0" applyProtection="0"/>
    <xf numFmtId="0" fontId="64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7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3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67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6" borderId="9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42" fillId="37" borderId="10" applyNumberFormat="0" applyAlignment="0" applyProtection="0"/>
    <xf numFmtId="0" fontId="69" fillId="38" borderId="11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43" fillId="39" borderId="12" applyNumberFormat="0" applyAlignment="0" applyProtection="0"/>
    <xf numFmtId="0" fontId="7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46" fillId="0" borderId="14" applyNumberFormat="0" applyFill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40" borderId="0" applyNumberFormat="0" applyBorder="0" applyAlignment="0" applyProtection="0"/>
    <xf numFmtId="0" fontId="32" fillId="41" borderId="0" applyNumberFormat="0" applyBorder="0" applyAlignment="0" applyProtection="0"/>
    <xf numFmtId="0" fontId="60" fillId="42" borderId="0" applyNumberFormat="0" applyBorder="0" applyAlignment="0" applyProtection="0"/>
    <xf numFmtId="0" fontId="32" fillId="43" borderId="0" applyNumberFormat="0" applyBorder="0" applyAlignment="0" applyProtection="0"/>
    <xf numFmtId="0" fontId="60" fillId="44" borderId="0" applyNumberFormat="0" applyBorder="0" applyAlignment="0" applyProtection="0"/>
    <xf numFmtId="0" fontId="32" fillId="45" borderId="0" applyNumberFormat="0" applyBorder="0" applyAlignment="0" applyProtection="0"/>
    <xf numFmtId="0" fontId="60" fillId="46" borderId="0" applyNumberFormat="0" applyBorder="0" applyAlignment="0" applyProtection="0"/>
    <xf numFmtId="0" fontId="32" fillId="29" borderId="0" applyNumberFormat="0" applyBorder="0" applyAlignment="0" applyProtection="0"/>
    <xf numFmtId="0" fontId="60" fillId="47" borderId="0" applyNumberFormat="0" applyBorder="0" applyAlignment="0" applyProtection="0"/>
    <xf numFmtId="0" fontId="32" fillId="31" borderId="0" applyNumberFormat="0" applyBorder="0" applyAlignment="0" applyProtection="0"/>
    <xf numFmtId="0" fontId="60" fillId="48" borderId="0" applyNumberFormat="0" applyBorder="0" applyAlignment="0" applyProtection="0"/>
    <xf numFmtId="0" fontId="32" fillId="49" borderId="0" applyNumberFormat="0" applyBorder="0" applyAlignment="0" applyProtection="0"/>
    <xf numFmtId="0" fontId="73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47" fillId="51" borderId="0" applyNumberFormat="0" applyBorder="0" applyAlignment="0" applyProtection="0"/>
    <xf numFmtId="0" fontId="74" fillId="36" borderId="15" applyNumberFormat="0" applyAlignment="0" applyProtection="0"/>
    <xf numFmtId="0" fontId="27" fillId="37" borderId="16" applyNumberFormat="0" applyAlignment="0" applyProtection="0"/>
    <xf numFmtId="0" fontId="27" fillId="37" borderId="16" applyNumberFormat="0" applyAlignment="0" applyProtection="0"/>
    <xf numFmtId="0" fontId="48" fillId="37" borderId="16" applyNumberFormat="0" applyAlignment="0" applyProtection="0"/>
    <xf numFmtId="0" fontId="75" fillId="52" borderId="9" applyNumberFormat="0" applyAlignment="0" applyProtection="0"/>
    <xf numFmtId="0" fontId="28" fillId="13" borderId="10" applyNumberFormat="0" applyAlignment="0" applyProtection="0"/>
    <xf numFmtId="0" fontId="28" fillId="13" borderId="10" applyNumberFormat="0" applyAlignment="0" applyProtection="0"/>
    <xf numFmtId="0" fontId="49" fillId="13" borderId="10" applyNumberFormat="0" applyAlignment="0" applyProtection="0"/>
    <xf numFmtId="0" fontId="50" fillId="0" borderId="0">
      <alignment/>
      <protection/>
    </xf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16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6" fillId="0" borderId="19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0" xfId="100" applyFont="1" applyFill="1" applyAlignment="1">
      <alignment vertical="center"/>
      <protection/>
    </xf>
    <xf numFmtId="0" fontId="11" fillId="0" borderId="0" xfId="100" applyFont="1" applyFill="1" applyAlignment="1">
      <alignment vertical="center"/>
      <protection/>
    </xf>
    <xf numFmtId="0" fontId="6" fillId="0" borderId="0" xfId="100" applyFont="1" applyFill="1" applyBorder="1" applyAlignment="1">
      <alignment vertical="center"/>
      <protection/>
    </xf>
    <xf numFmtId="40" fontId="6" fillId="0" borderId="0" xfId="100" applyNumberFormat="1" applyFont="1" applyFill="1" applyBorder="1" applyAlignment="1">
      <alignment vertical="center" wrapText="1"/>
      <protection/>
    </xf>
    <xf numFmtId="0" fontId="12" fillId="0" borderId="0" xfId="100" applyFont="1" applyFill="1" applyBorder="1" applyAlignment="1">
      <alignment horizontal="distributed" vertical="center"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185" fontId="1" fillId="0" borderId="19" xfId="149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>
      <alignment horizontal="left" vertical="center"/>
    </xf>
    <xf numFmtId="185" fontId="1" fillId="55" borderId="19" xfId="149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horizontal="distributed" vertical="center"/>
    </xf>
    <xf numFmtId="0" fontId="13" fillId="0" borderId="0" xfId="108" applyFont="1" applyAlignment="1">
      <alignment horizontal="center" vertical="center"/>
      <protection/>
    </xf>
    <xf numFmtId="0" fontId="1" fillId="0" borderId="0" xfId="108" applyFont="1" applyAlignment="1">
      <alignment/>
      <protection/>
    </xf>
    <xf numFmtId="185" fontId="1" fillId="0" borderId="0" xfId="150" applyNumberFormat="1" applyFont="1" applyAlignment="1">
      <alignment/>
    </xf>
    <xf numFmtId="185" fontId="1" fillId="0" borderId="0" xfId="150" applyNumberFormat="1" applyFont="1" applyAlignment="1">
      <alignment horizontal="right"/>
    </xf>
    <xf numFmtId="0" fontId="1" fillId="0" borderId="0" xfId="108" applyFont="1" applyAlignment="1">
      <alignment horizontal="right"/>
      <protection/>
    </xf>
    <xf numFmtId="0" fontId="1" fillId="0" borderId="19" xfId="108" applyFont="1" applyBorder="1" applyAlignment="1">
      <alignment horizontal="center" vertical="center"/>
      <protection/>
    </xf>
    <xf numFmtId="185" fontId="1" fillId="0" borderId="19" xfId="150" applyNumberFormat="1" applyFont="1" applyBorder="1" applyAlignment="1">
      <alignment horizontal="center" vertical="center"/>
    </xf>
    <xf numFmtId="0" fontId="1" fillId="0" borderId="19" xfId="108" applyFont="1" applyBorder="1" applyAlignment="1">
      <alignment vertical="center"/>
      <protection/>
    </xf>
    <xf numFmtId="185" fontId="1" fillId="0" borderId="19" xfId="150" applyNumberFormat="1" applyFont="1" applyBorder="1" applyAlignment="1">
      <alignment vertical="center"/>
    </xf>
    <xf numFmtId="185" fontId="1" fillId="0" borderId="19" xfId="108" applyNumberFormat="1" applyFont="1" applyBorder="1" applyAlignment="1">
      <alignment vertical="center"/>
      <protection/>
    </xf>
    <xf numFmtId="185" fontId="52" fillId="0" borderId="19" xfId="150" applyNumberFormat="1" applyFont="1" applyBorder="1" applyAlignment="1">
      <alignment vertical="center"/>
    </xf>
    <xf numFmtId="185" fontId="0" fillId="0" borderId="19" xfId="150" applyNumberFormat="1" applyFont="1" applyBorder="1" applyAlignment="1">
      <alignment/>
    </xf>
    <xf numFmtId="185" fontId="53" fillId="0" borderId="19" xfId="108" applyNumberFormat="1" applyFont="1" applyBorder="1" applyAlignment="1">
      <alignment horizontal="center" vertical="center"/>
      <protection/>
    </xf>
    <xf numFmtId="185" fontId="53" fillId="0" borderId="19" xfId="150" applyNumberFormat="1" applyFont="1" applyBorder="1" applyAlignment="1">
      <alignment vertical="center"/>
    </xf>
    <xf numFmtId="176" fontId="53" fillId="0" borderId="19" xfId="108" applyNumberFormat="1" applyFont="1" applyBorder="1" applyAlignment="1">
      <alignment vertical="center"/>
      <protection/>
    </xf>
    <xf numFmtId="185" fontId="53" fillId="0" borderId="19" xfId="150" applyNumberFormat="1" applyFont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horizontal="center" vertical="center"/>
    </xf>
    <xf numFmtId="9" fontId="0" fillId="0" borderId="0" xfId="60" applyFont="1" applyFill="1" applyAlignment="1">
      <alignment vertical="center"/>
    </xf>
    <xf numFmtId="9" fontId="9" fillId="0" borderId="0" xfId="60" applyFont="1" applyFill="1" applyAlignment="1">
      <alignment vertical="center"/>
    </xf>
    <xf numFmtId="184" fontId="0" fillId="0" borderId="0" xfId="0" applyNumberFormat="1" applyFill="1" applyAlignment="1">
      <alignment horizontal="center" vertical="center"/>
    </xf>
    <xf numFmtId="1" fontId="30" fillId="0" borderId="19" xfId="0" applyNumberFormat="1" applyFont="1" applyFill="1" applyBorder="1" applyAlignment="1" applyProtection="1">
      <alignment vertical="center"/>
      <protection locked="0"/>
    </xf>
    <xf numFmtId="176" fontId="12" fillId="0" borderId="19" xfId="0" applyNumberFormat="1" applyFont="1" applyFill="1" applyBorder="1" applyAlignment="1" applyProtection="1">
      <alignment vertical="center" wrapText="1"/>
      <protection locked="0"/>
    </xf>
    <xf numFmtId="184" fontId="30" fillId="0" borderId="19" xfId="0" applyNumberFormat="1" applyFont="1" applyFill="1" applyBorder="1" applyAlignment="1" applyProtection="1">
      <alignment vertical="center"/>
      <protection locked="0"/>
    </xf>
    <xf numFmtId="3" fontId="12" fillId="0" borderId="19" xfId="0" applyNumberFormat="1" applyFont="1" applyFill="1" applyBorder="1" applyAlignment="1" applyProtection="1">
      <alignment vertical="center" wrapText="1"/>
      <protection locked="0"/>
    </xf>
    <xf numFmtId="1" fontId="2" fillId="0" borderId="19" xfId="0" applyNumberFormat="1" applyFont="1" applyFill="1" applyBorder="1" applyAlignment="1" applyProtection="1">
      <alignment horizontal="left" vertical="center"/>
      <protection locked="0"/>
    </xf>
    <xf numFmtId="176" fontId="6" fillId="0" borderId="19" xfId="0" applyNumberFormat="1" applyFont="1" applyFill="1" applyBorder="1" applyAlignment="1" applyProtection="1">
      <alignment vertical="center" wrapText="1"/>
      <protection locked="0"/>
    </xf>
    <xf numFmtId="184" fontId="2" fillId="0" borderId="19" xfId="0" applyNumberFormat="1" applyFont="1" applyFill="1" applyBorder="1" applyAlignment="1" applyProtection="1">
      <alignment horizontal="left" vertical="center"/>
      <protection locked="0"/>
    </xf>
    <xf numFmtId="3" fontId="6" fillId="0" borderId="19" xfId="0" applyNumberFormat="1" applyFont="1" applyFill="1" applyBorder="1" applyAlignment="1" applyProtection="1">
      <alignment vertical="center" wrapText="1"/>
      <protection locked="0"/>
    </xf>
    <xf numFmtId="1" fontId="30" fillId="0" borderId="19" xfId="0" applyNumberFormat="1" applyFont="1" applyFill="1" applyBorder="1" applyAlignment="1" applyProtection="1">
      <alignment horizontal="left" vertical="center"/>
      <protection locked="0"/>
    </xf>
    <xf numFmtId="1" fontId="2" fillId="0" borderId="19" xfId="0" applyNumberFormat="1" applyFont="1" applyFill="1" applyBorder="1" applyAlignment="1" applyProtection="1">
      <alignment vertical="center"/>
      <protection locked="0"/>
    </xf>
    <xf numFmtId="176" fontId="6" fillId="0" borderId="19" xfId="0" applyNumberFormat="1" applyFont="1" applyFill="1" applyBorder="1" applyAlignment="1">
      <alignment vertical="center" wrapText="1"/>
    </xf>
    <xf numFmtId="176" fontId="76" fillId="0" borderId="19" xfId="0" applyNumberFormat="1" applyFont="1" applyFill="1" applyBorder="1" applyAlignment="1">
      <alignment horizontal="right" vertical="center" wrapText="1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/>
    </xf>
    <xf numFmtId="184" fontId="2" fillId="0" borderId="19" xfId="0" applyNumberFormat="1" applyFont="1" applyFill="1" applyBorder="1" applyAlignment="1" applyProtection="1">
      <alignment vertical="center"/>
      <protection locked="0"/>
    </xf>
    <xf numFmtId="184" fontId="2" fillId="0" borderId="19" xfId="0" applyNumberFormat="1" applyFont="1" applyFill="1" applyBorder="1" applyAlignment="1" applyProtection="1">
      <alignment vertical="center"/>
      <protection/>
    </xf>
    <xf numFmtId="3" fontId="6" fillId="0" borderId="19" xfId="0" applyNumberFormat="1" applyFont="1" applyFill="1" applyBorder="1" applyAlignment="1" applyProtection="1">
      <alignment vertical="center" wrapText="1"/>
      <protection/>
    </xf>
    <xf numFmtId="3" fontId="30" fillId="0" borderId="19" xfId="0" applyNumberFormat="1" applyFont="1" applyFill="1" applyBorder="1" applyAlignment="1" applyProtection="1">
      <alignment vertical="center"/>
      <protection/>
    </xf>
    <xf numFmtId="176" fontId="12" fillId="0" borderId="19" xfId="0" applyNumberFormat="1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>
      <alignment vertical="center"/>
    </xf>
    <xf numFmtId="0" fontId="0" fillId="0" borderId="0" xfId="91" applyFont="1" applyAlignment="1">
      <alignment vertical="center" wrapText="1"/>
      <protection/>
    </xf>
    <xf numFmtId="0" fontId="0" fillId="0" borderId="0" xfId="91" applyFont="1" applyBorder="1" applyAlignment="1">
      <alignment horizontal="center" vertical="center" wrapText="1"/>
      <protection/>
    </xf>
    <xf numFmtId="0" fontId="1" fillId="0" borderId="0" xfId="91" applyFont="1" applyBorder="1" applyAlignment="1">
      <alignment horizontal="center" vertical="center" wrapText="1"/>
      <protection/>
    </xf>
    <xf numFmtId="0" fontId="1" fillId="0" borderId="21" xfId="91" applyFont="1" applyBorder="1" applyAlignment="1">
      <alignment horizontal="center" vertical="center" wrapText="1"/>
      <protection/>
    </xf>
    <xf numFmtId="0" fontId="1" fillId="0" borderId="19" xfId="91" applyFont="1" applyBorder="1" applyAlignment="1">
      <alignment horizontal="center" vertical="center" wrapText="1"/>
      <protection/>
    </xf>
    <xf numFmtId="0" fontId="1" fillId="0" borderId="22" xfId="91" applyFont="1" applyBorder="1" applyAlignment="1">
      <alignment horizontal="center" vertical="center" wrapText="1"/>
      <protection/>
    </xf>
    <xf numFmtId="181" fontId="1" fillId="0" borderId="19" xfId="91" applyNumberFormat="1" applyFont="1" applyFill="1" applyBorder="1" applyAlignment="1">
      <alignment vertical="center" wrapText="1"/>
      <protection/>
    </xf>
    <xf numFmtId="0" fontId="1" fillId="0" borderId="19" xfId="91" applyFont="1" applyBorder="1" applyAlignment="1">
      <alignment vertical="center" wrapText="1"/>
      <protection/>
    </xf>
    <xf numFmtId="181" fontId="1" fillId="0" borderId="19" xfId="91" applyNumberFormat="1" applyFont="1" applyBorder="1" applyAlignment="1">
      <alignment vertical="center" wrapText="1"/>
      <protection/>
    </xf>
    <xf numFmtId="0" fontId="1" fillId="0" borderId="19" xfId="91" applyFont="1" applyFill="1" applyBorder="1">
      <alignment vertical="center"/>
      <protection/>
    </xf>
    <xf numFmtId="0" fontId="1" fillId="0" borderId="19" xfId="91" applyFont="1" applyFill="1" applyBorder="1" applyAlignment="1">
      <alignment vertical="center" wrapText="1"/>
      <protection/>
    </xf>
    <xf numFmtId="0" fontId="1" fillId="0" borderId="19" xfId="91" applyFont="1" applyBorder="1" applyAlignment="1">
      <alignment horizontal="center" vertical="center"/>
      <protection/>
    </xf>
    <xf numFmtId="0" fontId="77" fillId="0" borderId="19" xfId="0" applyFont="1" applyFill="1" applyBorder="1" applyAlignment="1">
      <alignment horizontal="justify" vertical="center" wrapText="1"/>
    </xf>
    <xf numFmtId="0" fontId="1" fillId="0" borderId="19" xfId="91" applyFont="1" applyFill="1" applyBorder="1" applyAlignment="1">
      <alignment horizontal="left" vertical="center" wrapText="1"/>
      <protection/>
    </xf>
    <xf numFmtId="0" fontId="1" fillId="0" borderId="19" xfId="91" applyFont="1" applyFill="1" applyBorder="1" applyAlignment="1">
      <alignment horizontal="right" vertical="center" wrapText="1"/>
      <protection/>
    </xf>
    <xf numFmtId="0" fontId="0" fillId="0" borderId="0" xfId="91" applyFont="1" applyAlignment="1">
      <alignment horizontal="center" vertical="center" wrapText="1"/>
      <protection/>
    </xf>
    <xf numFmtId="0" fontId="0" fillId="0" borderId="0" xfId="91" applyFont="1" applyFill="1" applyAlignment="1">
      <alignment vertical="center" wrapText="1"/>
      <protection/>
    </xf>
    <xf numFmtId="0" fontId="53" fillId="0" borderId="23" xfId="0" applyNumberFormat="1" applyFont="1" applyFill="1" applyBorder="1" applyAlignment="1" applyProtection="1">
      <alignment horizontal="center" vertical="center"/>
      <protection/>
    </xf>
    <xf numFmtId="0" fontId="53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9" fillId="0" borderId="0" xfId="94" applyFont="1" applyFill="1" applyAlignment="1">
      <alignment vertical="center"/>
      <protection/>
    </xf>
    <xf numFmtId="0" fontId="0" fillId="0" borderId="0" xfId="94" applyFill="1" applyAlignment="1">
      <alignment vertical="center"/>
      <protection/>
    </xf>
    <xf numFmtId="0" fontId="0" fillId="0" borderId="0" xfId="94" applyFill="1" applyAlignment="1">
      <alignment vertical="center" wrapText="1"/>
      <protection/>
    </xf>
    <xf numFmtId="0" fontId="0" fillId="0" borderId="0" xfId="94" applyFont="1" applyFill="1" applyAlignment="1">
      <alignment vertical="center"/>
      <protection/>
    </xf>
    <xf numFmtId="0" fontId="12" fillId="0" borderId="19" xfId="94" applyFont="1" applyFill="1" applyBorder="1" applyAlignment="1">
      <alignment horizontal="center" vertical="center"/>
      <protection/>
    </xf>
    <xf numFmtId="0" fontId="12" fillId="0" borderId="19" xfId="94" applyFont="1" applyFill="1" applyBorder="1" applyAlignment="1">
      <alignment horizontal="center" vertical="center" wrapText="1"/>
      <protection/>
    </xf>
    <xf numFmtId="176" fontId="6" fillId="55" borderId="19" xfId="150" applyNumberFormat="1" applyFont="1" applyFill="1" applyBorder="1" applyAlignment="1">
      <alignment vertical="center" wrapText="1"/>
    </xf>
    <xf numFmtId="184" fontId="6" fillId="0" borderId="19" xfId="114" applyNumberFormat="1" applyFont="1" applyFill="1" applyBorder="1" applyAlignment="1">
      <alignment horizontal="right" vertical="center"/>
      <protection/>
    </xf>
    <xf numFmtId="0" fontId="6" fillId="55" borderId="19" xfId="94" applyFont="1" applyFill="1" applyBorder="1" applyAlignment="1">
      <alignment vertical="center"/>
      <protection/>
    </xf>
    <xf numFmtId="0" fontId="6" fillId="55" borderId="19" xfId="94" applyFont="1" applyFill="1" applyBorder="1" applyAlignment="1">
      <alignment vertical="center" wrapText="1"/>
      <protection/>
    </xf>
    <xf numFmtId="184" fontId="12" fillId="0" borderId="19" xfId="114" applyNumberFormat="1" applyFont="1" applyFill="1" applyBorder="1" applyAlignment="1">
      <alignment horizontal="right" vertical="center"/>
      <protection/>
    </xf>
    <xf numFmtId="0" fontId="12" fillId="55" borderId="19" xfId="94" applyFont="1" applyFill="1" applyBorder="1" applyAlignment="1">
      <alignment vertical="center"/>
      <protection/>
    </xf>
    <xf numFmtId="184" fontId="11" fillId="0" borderId="19" xfId="114" applyNumberFormat="1" applyFont="1" applyFill="1" applyBorder="1" applyAlignment="1">
      <alignment horizontal="right" vertical="center"/>
      <protection/>
    </xf>
    <xf numFmtId="0" fontId="12" fillId="55" borderId="19" xfId="94" applyFont="1" applyFill="1" applyBorder="1" applyAlignment="1">
      <alignment vertical="center" wrapText="1"/>
      <protection/>
    </xf>
    <xf numFmtId="184" fontId="0" fillId="0" borderId="19" xfId="114" applyNumberFormat="1" applyFill="1" applyBorder="1" applyAlignment="1">
      <alignment horizontal="right" vertical="center"/>
      <protection/>
    </xf>
    <xf numFmtId="184" fontId="0" fillId="0" borderId="19" xfId="114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78" fillId="0" borderId="19" xfId="0" applyFont="1" applyBorder="1" applyAlignment="1">
      <alignment horizontal="left" vertical="center"/>
    </xf>
    <xf numFmtId="43" fontId="78" fillId="0" borderId="19" xfId="149" applyFont="1" applyBorder="1" applyAlignment="1">
      <alignment horizontal="right" vertical="center"/>
    </xf>
    <xf numFmtId="43" fontId="78" fillId="0" borderId="25" xfId="149" applyFont="1" applyBorder="1" applyAlignment="1">
      <alignment horizontal="right" vertical="center"/>
    </xf>
    <xf numFmtId="0" fontId="78" fillId="0" borderId="21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0" fillId="0" borderId="0" xfId="91" applyFont="1" applyAlignment="1">
      <alignment horizontal="left" vertical="center" wrapText="1"/>
      <protection/>
    </xf>
    <xf numFmtId="0" fontId="1" fillId="0" borderId="20" xfId="91" applyFont="1" applyBorder="1" applyAlignment="1">
      <alignment horizontal="left" vertical="center" wrapText="1"/>
      <protection/>
    </xf>
    <xf numFmtId="0" fontId="1" fillId="0" borderId="22" xfId="91" applyFont="1" applyBorder="1" applyAlignment="1">
      <alignment horizontal="center" vertical="center" wrapText="1"/>
      <protection/>
    </xf>
    <xf numFmtId="0" fontId="1" fillId="0" borderId="26" xfId="91" applyFont="1" applyBorder="1" applyAlignment="1">
      <alignment horizontal="center" vertical="center" wrapText="1"/>
      <protection/>
    </xf>
    <xf numFmtId="0" fontId="1" fillId="0" borderId="27" xfId="91" applyFont="1" applyBorder="1" applyAlignment="1">
      <alignment horizontal="center" vertical="center" wrapText="1"/>
      <protection/>
    </xf>
    <xf numFmtId="0" fontId="0" fillId="0" borderId="0" xfId="91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78" fillId="0" borderId="0" xfId="0" applyFont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right" vertical="center"/>
    </xf>
    <xf numFmtId="0" fontId="78" fillId="0" borderId="19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53" fillId="0" borderId="22" xfId="0" applyNumberFormat="1" applyFont="1" applyFill="1" applyBorder="1" applyAlignment="1" applyProtection="1">
      <alignment horizontal="center" vertical="center"/>
      <protection/>
    </xf>
    <xf numFmtId="0" fontId="53" fillId="0" borderId="30" xfId="0" applyNumberFormat="1" applyFont="1" applyFill="1" applyBorder="1" applyAlignment="1" applyProtection="1">
      <alignment horizontal="center" vertical="center"/>
      <protection/>
    </xf>
    <xf numFmtId="0" fontId="53" fillId="0" borderId="21" xfId="0" applyNumberFormat="1" applyFont="1" applyFill="1" applyBorder="1" applyAlignment="1" applyProtection="1">
      <alignment horizontal="center" vertical="center"/>
      <protection/>
    </xf>
    <xf numFmtId="0" fontId="53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9" xfId="108" applyFont="1" applyBorder="1" applyAlignment="1">
      <alignment horizontal="center" vertical="center"/>
      <protection/>
    </xf>
    <xf numFmtId="0" fontId="13" fillId="0" borderId="0" xfId="108" applyFont="1" applyAlignment="1">
      <alignment horizontal="center" vertical="center"/>
      <protection/>
    </xf>
    <xf numFmtId="185" fontId="1" fillId="0" borderId="22" xfId="150" applyNumberFormat="1" applyFont="1" applyBorder="1" applyAlignment="1">
      <alignment horizontal="center" vertical="center"/>
    </xf>
    <xf numFmtId="185" fontId="1" fillId="0" borderId="26" xfId="150" applyNumberFormat="1" applyFont="1" applyBorder="1" applyAlignment="1">
      <alignment horizontal="center" vertical="center"/>
    </xf>
    <xf numFmtId="185" fontId="1" fillId="0" borderId="19" xfId="150" applyNumberFormat="1" applyFont="1" applyBorder="1" applyAlignment="1">
      <alignment horizontal="center" vertical="center"/>
    </xf>
    <xf numFmtId="184" fontId="12" fillId="0" borderId="21" xfId="0" applyNumberFormat="1" applyFont="1" applyFill="1" applyBorder="1" applyAlignment="1">
      <alignment horizontal="center" vertical="center" wrapText="1"/>
    </xf>
    <xf numFmtId="184" fontId="12" fillId="0" borderId="2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distributed" vertical="center"/>
    </xf>
    <xf numFmtId="0" fontId="11" fillId="0" borderId="26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184" fontId="12" fillId="0" borderId="21" xfId="0" applyNumberFormat="1" applyFont="1" applyFill="1" applyBorder="1" applyAlignment="1">
      <alignment horizontal="center" vertical="center"/>
    </xf>
    <xf numFmtId="184" fontId="12" fillId="0" borderId="25" xfId="0" applyNumberFormat="1" applyFont="1" applyFill="1" applyBorder="1" applyAlignment="1">
      <alignment horizontal="center" vertical="center"/>
    </xf>
    <xf numFmtId="0" fontId="13" fillId="0" borderId="0" xfId="94" applyFont="1" applyFill="1" applyAlignment="1">
      <alignment horizontal="center" vertical="center"/>
      <protection/>
    </xf>
    <xf numFmtId="0" fontId="55" fillId="0" borderId="19" xfId="94" applyFont="1" applyFill="1" applyBorder="1" applyAlignment="1">
      <alignment horizontal="center" vertical="center"/>
      <protection/>
    </xf>
  </cellXfs>
  <cellStyles count="17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ColLevel_1" xfId="51"/>
    <cellStyle name="RowLevel_1" xfId="52"/>
    <cellStyle name="Percent" xfId="53"/>
    <cellStyle name="百分比 2" xfId="54"/>
    <cellStyle name="百分比 2 2" xfId="55"/>
    <cellStyle name="百分比 2 2 2" xfId="56"/>
    <cellStyle name="百分比 3" xfId="57"/>
    <cellStyle name="百分比 3 2" xfId="58"/>
    <cellStyle name="百分比 3 2 2" xfId="59"/>
    <cellStyle name="百分比 4" xfId="60"/>
    <cellStyle name="百分比 4 2" xfId="61"/>
    <cellStyle name="百分比 5" xfId="62"/>
    <cellStyle name="百分比 5 2" xfId="63"/>
    <cellStyle name="标题" xfId="64"/>
    <cellStyle name="标题 1" xfId="65"/>
    <cellStyle name="标题 1 2" xfId="66"/>
    <cellStyle name="标题 1 2 2" xfId="67"/>
    <cellStyle name="标题 1 3" xfId="68"/>
    <cellStyle name="标题 2" xfId="69"/>
    <cellStyle name="标题 2 2" xfId="70"/>
    <cellStyle name="标题 2 2 2" xfId="71"/>
    <cellStyle name="标题 2 3" xfId="72"/>
    <cellStyle name="标题 3" xfId="73"/>
    <cellStyle name="标题 3 2" xfId="74"/>
    <cellStyle name="标题 3 2 2" xfId="75"/>
    <cellStyle name="标题 3 3" xfId="76"/>
    <cellStyle name="标题 4" xfId="77"/>
    <cellStyle name="标题 4 2" xfId="78"/>
    <cellStyle name="标题 4 2 2" xfId="79"/>
    <cellStyle name="标题 4 3" xfId="80"/>
    <cellStyle name="标题 5" xfId="81"/>
    <cellStyle name="标题 5 2" xfId="82"/>
    <cellStyle name="差" xfId="83"/>
    <cellStyle name="差 2" xfId="84"/>
    <cellStyle name="差 2 2" xfId="85"/>
    <cellStyle name="差 3" xfId="86"/>
    <cellStyle name="差_附表2;2015年深圳市光明新区国有资本经营预算（草案）" xfId="87"/>
    <cellStyle name="差_附表2;2015年深圳市光明新区国有资本经营预算（草案） 2" xfId="88"/>
    <cellStyle name="差_附表2;2015年深圳市光明新区国有资本经营预算（草案） 2 2" xfId="89"/>
    <cellStyle name="常规 10" xfId="90"/>
    <cellStyle name="常规 2" xfId="91"/>
    <cellStyle name="常规 2 2" xfId="92"/>
    <cellStyle name="常规 2 2 2" xfId="93"/>
    <cellStyle name="常规 2 2 2 2" xfId="94"/>
    <cellStyle name="常规 2 2 2 2 2" xfId="95"/>
    <cellStyle name="常规 2 3" xfId="96"/>
    <cellStyle name="常规 2 3 2" xfId="97"/>
    <cellStyle name="常规 2 4" xfId="98"/>
    <cellStyle name="常规 2 4 2" xfId="99"/>
    <cellStyle name="常规 3" xfId="100"/>
    <cellStyle name="常规 3 2" xfId="101"/>
    <cellStyle name="常规 3 2 2" xfId="102"/>
    <cellStyle name="常规 30" xfId="103"/>
    <cellStyle name="常规 4" xfId="104"/>
    <cellStyle name="常规 4 2" xfId="105"/>
    <cellStyle name="常规 4 2 2" xfId="106"/>
    <cellStyle name="常规 4 3" xfId="107"/>
    <cellStyle name="常规 5" xfId="108"/>
    <cellStyle name="常规 5 2" xfId="109"/>
    <cellStyle name="常规 5 2 2" xfId="110"/>
    <cellStyle name="常规 6" xfId="111"/>
    <cellStyle name="常规 6 2" xfId="112"/>
    <cellStyle name="常规 7" xfId="113"/>
    <cellStyle name="常规 7 2" xfId="114"/>
    <cellStyle name="常规 8" xfId="115"/>
    <cellStyle name="好" xfId="116"/>
    <cellStyle name="好 2" xfId="117"/>
    <cellStyle name="好 2 2" xfId="118"/>
    <cellStyle name="好 3" xfId="119"/>
    <cellStyle name="好_附表2;2015年深圳市光明新区国有资本经营预算（草案）" xfId="120"/>
    <cellStyle name="好_附表2;2015年深圳市光明新区国有资本经营预算（草案） 2" xfId="121"/>
    <cellStyle name="好_附表2;2015年深圳市光明新区国有资本经营预算（草案） 2 2" xfId="122"/>
    <cellStyle name="汇总" xfId="123"/>
    <cellStyle name="汇总 2" xfId="124"/>
    <cellStyle name="汇总 2 2" xfId="125"/>
    <cellStyle name="汇总 3" xfId="126"/>
    <cellStyle name="Currency" xfId="127"/>
    <cellStyle name="Currency [0]" xfId="128"/>
    <cellStyle name="计算" xfId="129"/>
    <cellStyle name="计算 2" xfId="130"/>
    <cellStyle name="计算 2 2" xfId="131"/>
    <cellStyle name="计算 3" xfId="132"/>
    <cellStyle name="检查单元格" xfId="133"/>
    <cellStyle name="检查单元格 2" xfId="134"/>
    <cellStyle name="检查单元格 2 2" xfId="135"/>
    <cellStyle name="检查单元格 3" xfId="136"/>
    <cellStyle name="解释性文本" xfId="137"/>
    <cellStyle name="解释性文本 2" xfId="138"/>
    <cellStyle name="解释性文本 2 2" xfId="139"/>
    <cellStyle name="解释性文本 3" xfId="140"/>
    <cellStyle name="警告文本" xfId="141"/>
    <cellStyle name="警告文本 2" xfId="142"/>
    <cellStyle name="警告文本 2 2" xfId="143"/>
    <cellStyle name="警告文本 3" xfId="144"/>
    <cellStyle name="链接单元格" xfId="145"/>
    <cellStyle name="链接单元格 2" xfId="146"/>
    <cellStyle name="链接单元格 2 2" xfId="147"/>
    <cellStyle name="链接单元格 3" xfId="148"/>
    <cellStyle name="Comma" xfId="149"/>
    <cellStyle name="千位分隔 2" xfId="150"/>
    <cellStyle name="千位分隔 2 2" xfId="151"/>
    <cellStyle name="千位分隔 2 2 2" xfId="152"/>
    <cellStyle name="千位分隔 2 3" xfId="153"/>
    <cellStyle name="千位分隔 4" xfId="154"/>
    <cellStyle name="Comma [0]" xfId="155"/>
    <cellStyle name="强调文字颜色 1" xfId="156"/>
    <cellStyle name="强调文字颜色 1 2" xfId="157"/>
    <cellStyle name="强调文字颜色 2" xfId="158"/>
    <cellStyle name="强调文字颜色 2 2" xfId="159"/>
    <cellStyle name="强调文字颜色 3" xfId="160"/>
    <cellStyle name="强调文字颜色 3 2" xfId="161"/>
    <cellStyle name="强调文字颜色 4" xfId="162"/>
    <cellStyle name="强调文字颜色 4 2" xfId="163"/>
    <cellStyle name="强调文字颜色 5" xfId="164"/>
    <cellStyle name="强调文字颜色 5 2" xfId="165"/>
    <cellStyle name="强调文字颜色 6" xfId="166"/>
    <cellStyle name="强调文字颜色 6 2" xfId="167"/>
    <cellStyle name="适中" xfId="168"/>
    <cellStyle name="适中 2" xfId="169"/>
    <cellStyle name="适中 2 2" xfId="170"/>
    <cellStyle name="适中 3" xfId="171"/>
    <cellStyle name="输出" xfId="172"/>
    <cellStyle name="输出 2" xfId="173"/>
    <cellStyle name="输出 2 2" xfId="174"/>
    <cellStyle name="输出 3" xfId="175"/>
    <cellStyle name="输入" xfId="176"/>
    <cellStyle name="输入 2" xfId="177"/>
    <cellStyle name="输入 2 2" xfId="178"/>
    <cellStyle name="输入 3" xfId="179"/>
    <cellStyle name="样式 1" xfId="180"/>
    <cellStyle name="注释" xfId="181"/>
    <cellStyle name="注释 2" xfId="182"/>
    <cellStyle name="注释 2 2" xfId="183"/>
    <cellStyle name="注释 3" xfId="184"/>
    <cellStyle name="注释 3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&#24050;&#21150;\2017\2017&#39044;&#31639;&#25253;&#20154;&#22823;&#29256;\&#26368;&#26032;&#29256;\&#36208;oa\12.23&#26032;&#21464;&#21270;\1830\12.27&#25253;&#34425;&#22992;\12.28&#26032;&#21464;&#21270;\12.30\1.4&#36130;&#22996;&#21483;&#31649;&#22996;&#20250;&#25253;\&#20154;&#22823;\&#21457;&#29616;&#65292;&#25913;&#34920;8&#28145;&#22323;&#24066;&#22823;&#40527;&#26032;&#21306;2017&#24180;&#25919;&#24220;&#39044;&#31639;&#65288;&#33609;&#26696;&#6528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 一般公共预算收入表"/>
      <sheetName val="表二 一般公共预算支出表"/>
      <sheetName val="表三 一般公共预算收支平衡表"/>
      <sheetName val="表四 一般公共预算基本支出经济科目预算表 "/>
      <sheetName val="表五 政府性基金预算收支表"/>
      <sheetName val="表六政府性基金预算收支明细表"/>
      <sheetName val="表七政府性基金调入专项收入预算表"/>
      <sheetName val="表八 政府性基金预算支出资金来源情况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B4" sqref="B4"/>
    </sheetView>
  </sheetViews>
  <sheetFormatPr defaultColWidth="9.00390625" defaultRowHeight="14.25"/>
  <cols>
    <col min="1" max="1" width="6.00390625" style="2" customWidth="1"/>
    <col min="2" max="2" width="18.875" style="1" customWidth="1"/>
    <col min="3" max="3" width="15.25390625" style="1" customWidth="1"/>
    <col min="4" max="4" width="15.00390625" style="1" bestFit="1" customWidth="1"/>
    <col min="5" max="5" width="26.25390625" style="1" customWidth="1"/>
    <col min="6" max="6" width="14.25390625" style="1" customWidth="1"/>
    <col min="7" max="7" width="11.375" style="1" bestFit="1" customWidth="1"/>
    <col min="8" max="16384" width="9.00390625" style="1" customWidth="1"/>
  </cols>
  <sheetData>
    <row r="1" spans="1:7" ht="18.75" customHeight="1">
      <c r="A1" s="115" t="s">
        <v>217</v>
      </c>
      <c r="B1" s="115"/>
      <c r="C1" s="115"/>
      <c r="D1" s="115"/>
      <c r="E1" s="115"/>
      <c r="F1" s="115"/>
      <c r="G1" s="115"/>
    </row>
    <row r="2" spans="1:7" ht="39.75" customHeight="1">
      <c r="A2" s="120" t="s">
        <v>218</v>
      </c>
      <c r="B2" s="120"/>
      <c r="C2" s="120"/>
      <c r="D2" s="120"/>
      <c r="E2" s="120"/>
      <c r="F2" s="120"/>
      <c r="G2" s="120"/>
    </row>
    <row r="3" spans="1:7" ht="18.75" customHeight="1">
      <c r="A3" s="116"/>
      <c r="B3" s="116"/>
      <c r="C3" s="116"/>
      <c r="D3" s="71"/>
      <c r="E3" s="71"/>
      <c r="F3" s="71"/>
      <c r="G3" s="72" t="s">
        <v>219</v>
      </c>
    </row>
    <row r="4" spans="1:7" ht="32.25" customHeight="1">
      <c r="A4" s="73" t="s">
        <v>220</v>
      </c>
      <c r="B4" s="74" t="s">
        <v>221</v>
      </c>
      <c r="C4" s="74" t="s">
        <v>222</v>
      </c>
      <c r="D4" s="73" t="s">
        <v>223</v>
      </c>
      <c r="E4" s="73" t="s">
        <v>0</v>
      </c>
      <c r="F4" s="73" t="s">
        <v>224</v>
      </c>
      <c r="G4" s="73" t="s">
        <v>225</v>
      </c>
    </row>
    <row r="5" spans="1:7" ht="24.75" customHeight="1">
      <c r="A5" s="117" t="s">
        <v>46</v>
      </c>
      <c r="B5" s="118"/>
      <c r="C5" s="119"/>
      <c r="D5" s="76">
        <f>SUM(D6:D15)</f>
        <v>578.39</v>
      </c>
      <c r="E5" s="77"/>
      <c r="F5" s="77"/>
      <c r="G5" s="78">
        <f>SUM(G6:G15)</f>
        <v>578.39</v>
      </c>
    </row>
    <row r="6" spans="1:7" ht="47.25" customHeight="1">
      <c r="A6" s="75">
        <v>1</v>
      </c>
      <c r="B6" s="79" t="s">
        <v>226</v>
      </c>
      <c r="C6" s="79">
        <v>207</v>
      </c>
      <c r="D6" s="76">
        <v>7</v>
      </c>
      <c r="E6" s="80" t="s">
        <v>227</v>
      </c>
      <c r="F6" s="77" t="s">
        <v>228</v>
      </c>
      <c r="G6" s="76">
        <f aca="true" t="shared" si="0" ref="G6:G15">D6</f>
        <v>7</v>
      </c>
    </row>
    <row r="7" spans="1:7" ht="47.25" customHeight="1">
      <c r="A7" s="81">
        <v>5</v>
      </c>
      <c r="B7" s="79" t="s">
        <v>229</v>
      </c>
      <c r="C7" s="79">
        <v>208</v>
      </c>
      <c r="D7" s="76">
        <v>29</v>
      </c>
      <c r="E7" s="82" t="s">
        <v>230</v>
      </c>
      <c r="F7" s="77" t="s">
        <v>231</v>
      </c>
      <c r="G7" s="76">
        <f>D7</f>
        <v>29</v>
      </c>
    </row>
    <row r="8" spans="1:7" ht="47.25" customHeight="1">
      <c r="A8" s="74">
        <v>6</v>
      </c>
      <c r="B8" s="79" t="s">
        <v>229</v>
      </c>
      <c r="C8" s="79">
        <v>210</v>
      </c>
      <c r="D8" s="76">
        <v>2</v>
      </c>
      <c r="E8" s="82" t="s">
        <v>230</v>
      </c>
      <c r="F8" s="77" t="s">
        <v>231</v>
      </c>
      <c r="G8" s="76">
        <f>D8</f>
        <v>2</v>
      </c>
    </row>
    <row r="9" spans="1:7" ht="47.25" customHeight="1">
      <c r="A9" s="81">
        <v>7</v>
      </c>
      <c r="B9" s="79" t="s">
        <v>232</v>
      </c>
      <c r="C9" s="79">
        <v>210</v>
      </c>
      <c r="D9" s="76">
        <v>0.13</v>
      </c>
      <c r="E9" s="82" t="s">
        <v>233</v>
      </c>
      <c r="F9" s="77" t="s">
        <v>234</v>
      </c>
      <c r="G9" s="76">
        <f>D9</f>
        <v>0.13</v>
      </c>
    </row>
    <row r="10" spans="1:7" ht="47.25" customHeight="1">
      <c r="A10" s="74">
        <v>8</v>
      </c>
      <c r="B10" s="79" t="s">
        <v>232</v>
      </c>
      <c r="C10" s="79">
        <v>210</v>
      </c>
      <c r="D10" s="76">
        <v>74.86</v>
      </c>
      <c r="E10" s="82" t="s">
        <v>235</v>
      </c>
      <c r="F10" s="77" t="s">
        <v>234</v>
      </c>
      <c r="G10" s="76">
        <f>D10</f>
        <v>74.86</v>
      </c>
    </row>
    <row r="11" spans="1:7" ht="47.25" customHeight="1">
      <c r="A11" s="81">
        <v>9</v>
      </c>
      <c r="B11" s="79" t="s">
        <v>232</v>
      </c>
      <c r="C11" s="79">
        <v>210</v>
      </c>
      <c r="D11" s="76">
        <v>8.63</v>
      </c>
      <c r="E11" s="82" t="s">
        <v>236</v>
      </c>
      <c r="F11" s="77" t="s">
        <v>234</v>
      </c>
      <c r="G11" s="76">
        <f>D11</f>
        <v>8.63</v>
      </c>
    </row>
    <row r="12" spans="1:7" ht="47.25" customHeight="1">
      <c r="A12" s="81">
        <v>2</v>
      </c>
      <c r="B12" s="79" t="s">
        <v>237</v>
      </c>
      <c r="C12" s="79">
        <v>207</v>
      </c>
      <c r="D12" s="76">
        <v>41</v>
      </c>
      <c r="E12" s="80" t="s">
        <v>238</v>
      </c>
      <c r="F12" s="77" t="s">
        <v>228</v>
      </c>
      <c r="G12" s="76">
        <f t="shared" si="0"/>
        <v>41</v>
      </c>
    </row>
    <row r="13" spans="1:7" ht="47.25" customHeight="1">
      <c r="A13" s="81">
        <v>3</v>
      </c>
      <c r="B13" s="83" t="s">
        <v>239</v>
      </c>
      <c r="C13" s="79">
        <v>20807</v>
      </c>
      <c r="D13" s="76">
        <v>81.37</v>
      </c>
      <c r="E13" s="80" t="s">
        <v>240</v>
      </c>
      <c r="F13" s="77" t="s">
        <v>241</v>
      </c>
      <c r="G13" s="76">
        <f t="shared" si="0"/>
        <v>81.37</v>
      </c>
    </row>
    <row r="14" spans="1:7" ht="47.25" customHeight="1">
      <c r="A14" s="74">
        <v>4</v>
      </c>
      <c r="B14" s="83" t="s">
        <v>242</v>
      </c>
      <c r="C14" s="84">
        <v>205</v>
      </c>
      <c r="D14" s="76">
        <v>34.4</v>
      </c>
      <c r="E14" s="80" t="s">
        <v>243</v>
      </c>
      <c r="F14" s="77" t="s">
        <v>234</v>
      </c>
      <c r="G14" s="76">
        <f t="shared" si="0"/>
        <v>34.4</v>
      </c>
    </row>
    <row r="15" spans="1:7" ht="47.25" customHeight="1">
      <c r="A15" s="74">
        <v>10</v>
      </c>
      <c r="B15" s="83" t="s">
        <v>244</v>
      </c>
      <c r="C15" s="84">
        <v>204</v>
      </c>
      <c r="D15" s="76">
        <v>300</v>
      </c>
      <c r="E15" s="80"/>
      <c r="F15" s="77" t="s">
        <v>245</v>
      </c>
      <c r="G15" s="76">
        <f t="shared" si="0"/>
        <v>300</v>
      </c>
    </row>
    <row r="16" spans="1:7" ht="14.25">
      <c r="A16" s="85"/>
      <c r="B16" s="86"/>
      <c r="C16" s="70"/>
      <c r="D16" s="70"/>
      <c r="E16" s="70"/>
      <c r="F16" s="70"/>
      <c r="G16" s="70"/>
    </row>
    <row r="17" spans="1:7" ht="14.25">
      <c r="A17" s="85"/>
      <c r="B17" s="86"/>
      <c r="C17" s="70"/>
      <c r="D17" s="70"/>
      <c r="E17" s="70"/>
      <c r="F17" s="70"/>
      <c r="G17" s="70"/>
    </row>
    <row r="18" spans="1:7" ht="14.25">
      <c r="A18" s="85"/>
      <c r="B18" s="70"/>
      <c r="C18" s="70"/>
      <c r="D18" s="70"/>
      <c r="E18" s="70"/>
      <c r="F18" s="70"/>
      <c r="G18" s="70"/>
    </row>
    <row r="19" spans="1:7" ht="14.25">
      <c r="A19" s="115" t="s">
        <v>246</v>
      </c>
      <c r="B19" s="115"/>
      <c r="C19" s="115"/>
      <c r="D19" s="115"/>
      <c r="E19" s="115"/>
      <c r="F19" s="115"/>
      <c r="G19" s="115"/>
    </row>
    <row r="20" spans="1:7" ht="14.25">
      <c r="A20" s="115"/>
      <c r="B20" s="115"/>
      <c r="C20" s="115"/>
      <c r="D20" s="115"/>
      <c r="E20" s="115"/>
      <c r="F20" s="115"/>
      <c r="G20" s="115"/>
    </row>
  </sheetData>
  <sheetProtection/>
  <mergeCells count="5">
    <mergeCell ref="A1:G1"/>
    <mergeCell ref="A3:C3"/>
    <mergeCell ref="A5:C5"/>
    <mergeCell ref="A2:G2"/>
    <mergeCell ref="A19:G2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J4" sqref="J4:J5"/>
    </sheetView>
  </sheetViews>
  <sheetFormatPr defaultColWidth="9.00390625" defaultRowHeight="14.25"/>
  <cols>
    <col min="1" max="1" width="27.25390625" style="0" bestFit="1" customWidth="1"/>
    <col min="2" max="3" width="13.875" style="0" customWidth="1"/>
    <col min="4" max="4" width="25.125" style="0" customWidth="1"/>
    <col min="5" max="7" width="13.875" style="0" customWidth="1"/>
  </cols>
  <sheetData>
    <row r="1" spans="1:10" s="109" customFormat="1" ht="42.75" customHeight="1">
      <c r="A1" s="131" t="s">
        <v>287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4.25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4.25">
      <c r="A3" s="123"/>
      <c r="B3" s="123"/>
      <c r="C3" s="123"/>
      <c r="D3" s="123"/>
      <c r="E3" s="123"/>
      <c r="F3" s="123"/>
      <c r="G3" s="123"/>
      <c r="H3" s="123"/>
      <c r="I3" s="124" t="s">
        <v>219</v>
      </c>
      <c r="J3" s="124"/>
    </row>
    <row r="4" spans="1:10" ht="19.5" customHeight="1">
      <c r="A4" s="125" t="s">
        <v>263</v>
      </c>
      <c r="B4" s="126" t="s">
        <v>46</v>
      </c>
      <c r="C4" s="113" t="s">
        <v>264</v>
      </c>
      <c r="D4" s="113" t="s">
        <v>266</v>
      </c>
      <c r="E4" s="113" t="s">
        <v>267</v>
      </c>
      <c r="F4" s="113" t="s">
        <v>268</v>
      </c>
      <c r="G4" s="113" t="s">
        <v>270</v>
      </c>
      <c r="H4" s="127" t="s">
        <v>271</v>
      </c>
      <c r="I4" s="127" t="s">
        <v>272</v>
      </c>
      <c r="J4" s="129" t="s">
        <v>273</v>
      </c>
    </row>
    <row r="5" spans="1:10" ht="19.5" customHeight="1">
      <c r="A5" s="125"/>
      <c r="B5" s="126"/>
      <c r="C5" s="114" t="s">
        <v>265</v>
      </c>
      <c r="D5" s="114" t="s">
        <v>265</v>
      </c>
      <c r="E5" s="114" t="s">
        <v>265</v>
      </c>
      <c r="F5" s="114" t="s">
        <v>269</v>
      </c>
      <c r="G5" s="114" t="s">
        <v>269</v>
      </c>
      <c r="H5" s="128"/>
      <c r="I5" s="128"/>
      <c r="J5" s="130"/>
    </row>
    <row r="6" spans="1:10" ht="19.5" customHeight="1">
      <c r="A6" s="110" t="s">
        <v>274</v>
      </c>
      <c r="B6" s="111">
        <v>0</v>
      </c>
      <c r="C6" s="112">
        <v>0</v>
      </c>
      <c r="D6" s="112">
        <v>0</v>
      </c>
      <c r="E6" s="112">
        <v>0</v>
      </c>
      <c r="F6" s="112">
        <v>0</v>
      </c>
      <c r="G6" s="112">
        <v>0</v>
      </c>
      <c r="H6" s="112">
        <v>0</v>
      </c>
      <c r="I6" s="112">
        <v>0</v>
      </c>
      <c r="J6" s="112">
        <v>0</v>
      </c>
    </row>
    <row r="7" spans="1:10" ht="19.5" customHeight="1">
      <c r="A7" s="110" t="s">
        <v>275</v>
      </c>
      <c r="B7" s="111">
        <v>0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</row>
    <row r="8" spans="1:10" ht="19.5" customHeight="1">
      <c r="A8" s="110" t="s">
        <v>276</v>
      </c>
      <c r="B8" s="111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</row>
    <row r="9" spans="1:10" ht="19.5" customHeight="1">
      <c r="A9" s="110" t="s">
        <v>277</v>
      </c>
      <c r="B9" s="111">
        <v>0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</row>
    <row r="10" spans="1:10" ht="19.5" customHeight="1">
      <c r="A10" s="110" t="s">
        <v>278</v>
      </c>
      <c r="B10" s="111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</row>
    <row r="11" spans="1:10" ht="19.5" customHeight="1">
      <c r="A11" s="110" t="s">
        <v>279</v>
      </c>
      <c r="B11" s="111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</row>
    <row r="12" spans="1:10" ht="19.5" customHeight="1">
      <c r="A12" s="110" t="s">
        <v>280</v>
      </c>
      <c r="B12" s="111">
        <v>0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</row>
    <row r="13" spans="1:10" ht="19.5" customHeight="1">
      <c r="A13" s="110" t="s">
        <v>281</v>
      </c>
      <c r="B13" s="111">
        <v>0</v>
      </c>
      <c r="C13" s="111">
        <v>0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</row>
    <row r="14" spans="1:10" ht="19.5" customHeight="1">
      <c r="A14" s="110" t="s">
        <v>282</v>
      </c>
      <c r="B14" s="111">
        <v>0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</row>
    <row r="15" spans="1:10" ht="19.5" customHeight="1">
      <c r="A15" s="110" t="s">
        <v>283</v>
      </c>
      <c r="B15" s="111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</row>
    <row r="16" spans="1:10" ht="19.5" customHeight="1">
      <c r="A16" s="110" t="s">
        <v>284</v>
      </c>
      <c r="B16" s="111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</row>
    <row r="17" spans="1:10" ht="19.5" customHeight="1">
      <c r="A17" s="110" t="s">
        <v>285</v>
      </c>
      <c r="B17" s="111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</row>
    <row r="18" spans="1:10" ht="19.5" customHeight="1">
      <c r="A18" s="110" t="s">
        <v>286</v>
      </c>
      <c r="B18" s="111">
        <v>0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</row>
    <row r="19" spans="1:7" ht="14.25">
      <c r="A19" s="3"/>
      <c r="B19" s="3"/>
      <c r="C19" s="3"/>
      <c r="D19" s="3"/>
      <c r="E19" s="3"/>
      <c r="F19" s="3"/>
      <c r="G19" s="3"/>
    </row>
    <row r="20" spans="1:10" ht="51.75" customHeight="1">
      <c r="A20" s="121" t="s">
        <v>15</v>
      </c>
      <c r="B20" s="121"/>
      <c r="C20" s="121"/>
      <c r="D20" s="121"/>
      <c r="E20" s="121"/>
      <c r="F20" s="121"/>
      <c r="G20" s="121"/>
      <c r="H20" s="121"/>
      <c r="I20" s="121"/>
      <c r="J20" s="121"/>
    </row>
    <row r="21" spans="1:10" ht="14.25">
      <c r="A21" s="121"/>
      <c r="B21" s="121"/>
      <c r="C21" s="121"/>
      <c r="D21" s="121"/>
      <c r="E21" s="121"/>
      <c r="F21" s="121"/>
      <c r="G21" s="121"/>
      <c r="H21" s="121"/>
      <c r="I21" s="121"/>
      <c r="J21" s="121"/>
    </row>
  </sheetData>
  <sheetProtection/>
  <mergeCells count="17">
    <mergeCell ref="A1:J1"/>
    <mergeCell ref="A2:A3"/>
    <mergeCell ref="B2:B3"/>
    <mergeCell ref="C2:C3"/>
    <mergeCell ref="D2:D3"/>
    <mergeCell ref="E2:E3"/>
    <mergeCell ref="F2:F3"/>
    <mergeCell ref="G2:G3"/>
    <mergeCell ref="A20:J21"/>
    <mergeCell ref="H2:H3"/>
    <mergeCell ref="I2:J2"/>
    <mergeCell ref="I3:J3"/>
    <mergeCell ref="A4:A5"/>
    <mergeCell ref="B4:B5"/>
    <mergeCell ref="H4:H5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B15" sqref="A1:B15"/>
    </sheetView>
  </sheetViews>
  <sheetFormatPr defaultColWidth="9.00390625" defaultRowHeight="14.25"/>
  <cols>
    <col min="1" max="1" width="41.625" style="0" customWidth="1"/>
    <col min="2" max="2" width="37.375" style="0" customWidth="1"/>
  </cols>
  <sheetData>
    <row r="1" spans="1:2" ht="20.25">
      <c r="A1" s="133" t="s">
        <v>162</v>
      </c>
      <c r="B1" s="134"/>
    </row>
    <row r="3" spans="1:6" ht="110.25" customHeight="1">
      <c r="A3" s="132" t="s">
        <v>163</v>
      </c>
      <c r="B3" s="132"/>
      <c r="C3" s="7"/>
      <c r="D3" s="7"/>
      <c r="E3" s="7"/>
      <c r="F3" s="7"/>
    </row>
    <row r="4" spans="1:6" ht="15.75" customHeight="1">
      <c r="A4" s="5"/>
      <c r="B4" s="6" t="s">
        <v>13</v>
      </c>
      <c r="C4" s="5"/>
      <c r="D4" s="5"/>
      <c r="E4" s="5"/>
      <c r="F4" s="5"/>
    </row>
    <row r="5" spans="1:2" ht="18.75" customHeight="1">
      <c r="A5" s="8" t="s">
        <v>12</v>
      </c>
      <c r="B5" s="8" t="s">
        <v>14</v>
      </c>
    </row>
    <row r="6" spans="1:2" ht="18.75" customHeight="1">
      <c r="A6" s="9" t="s">
        <v>2</v>
      </c>
      <c r="B6" s="4">
        <v>36528</v>
      </c>
    </row>
    <row r="7" spans="1:2" ht="18.75" customHeight="1">
      <c r="A7" s="9" t="s">
        <v>3</v>
      </c>
      <c r="B7" s="4">
        <v>64680</v>
      </c>
    </row>
    <row r="8" spans="1:2" ht="18.75" customHeight="1">
      <c r="A8" s="9" t="s">
        <v>4</v>
      </c>
      <c r="B8" s="4">
        <v>9116</v>
      </c>
    </row>
    <row r="9" spans="1:2" ht="18.75" customHeight="1">
      <c r="A9" s="9" t="s">
        <v>5</v>
      </c>
      <c r="B9" s="4">
        <v>22661</v>
      </c>
    </row>
    <row r="10" spans="1:2" ht="18.75" customHeight="1">
      <c r="A10" s="9" t="s">
        <v>6</v>
      </c>
      <c r="B10" s="4">
        <v>34451</v>
      </c>
    </row>
    <row r="11" spans="1:2" ht="18.75" customHeight="1">
      <c r="A11" s="9" t="s">
        <v>7</v>
      </c>
      <c r="B11" s="4">
        <v>31145</v>
      </c>
    </row>
    <row r="12" spans="1:2" ht="18.75" customHeight="1">
      <c r="A12" s="9" t="s">
        <v>8</v>
      </c>
      <c r="B12" s="4">
        <v>169558</v>
      </c>
    </row>
    <row r="13" spans="1:2" ht="18.75" customHeight="1">
      <c r="A13" s="9" t="s">
        <v>9</v>
      </c>
      <c r="B13" s="4">
        <v>32573</v>
      </c>
    </row>
    <row r="14" spans="1:2" ht="18.75" customHeight="1">
      <c r="A14" s="9" t="s">
        <v>10</v>
      </c>
      <c r="B14" s="4">
        <v>3000</v>
      </c>
    </row>
    <row r="15" spans="1:2" ht="18.75" customHeight="1">
      <c r="A15" s="9" t="s">
        <v>11</v>
      </c>
      <c r="B15" s="4">
        <v>76140</v>
      </c>
    </row>
  </sheetData>
  <sheetProtection/>
  <mergeCells count="2">
    <mergeCell ref="A3:B3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zoomScale="68" zoomScaleNormal="68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:Q2"/>
    </sheetView>
  </sheetViews>
  <sheetFormatPr defaultColWidth="9.00390625" defaultRowHeight="14.25"/>
  <cols>
    <col min="1" max="1" width="35.50390625" style="10" customWidth="1"/>
    <col min="2" max="2" width="13.125" style="10" customWidth="1"/>
    <col min="3" max="3" width="10.50390625" style="10" customWidth="1"/>
    <col min="4" max="4" width="12.00390625" style="10" customWidth="1"/>
    <col min="5" max="5" width="14.25390625" style="10" customWidth="1"/>
    <col min="6" max="6" width="14.125" style="10" customWidth="1"/>
    <col min="7" max="7" width="11.75390625" style="10" customWidth="1"/>
    <col min="8" max="8" width="9.75390625" style="10" bestFit="1" customWidth="1"/>
    <col min="9" max="9" width="12.375" style="10" customWidth="1"/>
    <col min="10" max="10" width="10.375" style="10" customWidth="1"/>
    <col min="11" max="11" width="10.00390625" style="10" customWidth="1"/>
    <col min="12" max="16384" width="9.00390625" style="10" customWidth="1"/>
  </cols>
  <sheetData>
    <row r="1" spans="1:17" ht="14.2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1" customHeight="1">
      <c r="A2" s="135" t="s">
        <v>261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7" ht="20.25" customHeight="1">
      <c r="A3" s="15"/>
      <c r="B3" s="17"/>
      <c r="C3" s="18"/>
      <c r="D3" s="18"/>
      <c r="E3" s="18"/>
      <c r="F3" s="18"/>
      <c r="G3" s="18"/>
      <c r="H3" s="18"/>
      <c r="I3" s="16"/>
      <c r="J3" s="16"/>
      <c r="K3" s="16"/>
      <c r="L3" s="16"/>
      <c r="M3" s="16"/>
      <c r="N3" s="16"/>
      <c r="O3" s="16"/>
      <c r="P3" s="16"/>
      <c r="Q3" s="19" t="s">
        <v>164</v>
      </c>
    </row>
    <row r="4" spans="1:17" s="11" customFormat="1" ht="46.5" customHeight="1">
      <c r="A4" s="20" t="s">
        <v>17</v>
      </c>
      <c r="B4" s="20" t="s">
        <v>18</v>
      </c>
      <c r="C4" s="21" t="s">
        <v>165</v>
      </c>
      <c r="D4" s="21" t="s">
        <v>166</v>
      </c>
      <c r="E4" s="22" t="s">
        <v>167</v>
      </c>
      <c r="F4" s="21" t="s">
        <v>168</v>
      </c>
      <c r="G4" s="22" t="s">
        <v>169</v>
      </c>
      <c r="H4" s="22" t="s">
        <v>170</v>
      </c>
      <c r="I4" s="21" t="s">
        <v>171</v>
      </c>
      <c r="J4" s="22" t="s">
        <v>172</v>
      </c>
      <c r="K4" s="21" t="s">
        <v>173</v>
      </c>
      <c r="L4" s="22" t="s">
        <v>174</v>
      </c>
      <c r="M4" s="22" t="s">
        <v>175</v>
      </c>
      <c r="N4" s="22" t="s">
        <v>176</v>
      </c>
      <c r="O4" s="22" t="s">
        <v>177</v>
      </c>
      <c r="P4" s="22" t="s">
        <v>178</v>
      </c>
      <c r="Q4" s="21" t="s">
        <v>20</v>
      </c>
    </row>
    <row r="5" spans="1:17" ht="19.5" customHeight="1">
      <c r="A5" s="23" t="s">
        <v>21</v>
      </c>
      <c r="B5" s="24">
        <f>SUM(C5:Q5)</f>
        <v>43203</v>
      </c>
      <c r="C5" s="24">
        <v>7510</v>
      </c>
      <c r="D5" s="24">
        <v>24462</v>
      </c>
      <c r="E5" s="24">
        <v>2335</v>
      </c>
      <c r="F5" s="24">
        <v>504</v>
      </c>
      <c r="G5" s="24">
        <v>2229</v>
      </c>
      <c r="H5" s="24">
        <v>23</v>
      </c>
      <c r="I5" s="24">
        <v>3384</v>
      </c>
      <c r="J5" s="24">
        <v>0</v>
      </c>
      <c r="K5" s="24">
        <v>1777</v>
      </c>
      <c r="L5" s="24"/>
      <c r="M5" s="24"/>
      <c r="N5" s="24"/>
      <c r="O5" s="24"/>
      <c r="P5" s="24"/>
      <c r="Q5" s="24">
        <v>979</v>
      </c>
    </row>
    <row r="6" spans="1:17" ht="19.5" customHeight="1">
      <c r="A6" s="23" t="s">
        <v>22</v>
      </c>
      <c r="B6" s="24">
        <f aca="true" t="shared" si="0" ref="B6:B29">SUM(C6:Q6)</f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/>
      <c r="M6" s="24"/>
      <c r="N6" s="24"/>
      <c r="O6" s="24"/>
      <c r="P6" s="24"/>
      <c r="Q6" s="24">
        <v>0</v>
      </c>
    </row>
    <row r="7" spans="1:17" ht="19.5" customHeight="1">
      <c r="A7" s="23" t="s">
        <v>23</v>
      </c>
      <c r="B7" s="24">
        <f t="shared" si="0"/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/>
      <c r="M7" s="24"/>
      <c r="N7" s="24"/>
      <c r="O7" s="24"/>
      <c r="P7" s="24"/>
      <c r="Q7" s="24">
        <v>0</v>
      </c>
    </row>
    <row r="8" spans="1:17" ht="19.5" customHeight="1">
      <c r="A8" s="23" t="s">
        <v>24</v>
      </c>
      <c r="B8" s="24">
        <f t="shared" si="0"/>
        <v>36528</v>
      </c>
      <c r="C8" s="24">
        <v>7617</v>
      </c>
      <c r="D8" s="24">
        <v>21399</v>
      </c>
      <c r="E8" s="24">
        <v>4281</v>
      </c>
      <c r="F8" s="24">
        <v>1001</v>
      </c>
      <c r="G8" s="24">
        <v>0</v>
      </c>
      <c r="H8" s="24">
        <v>0</v>
      </c>
      <c r="I8" s="24">
        <v>0</v>
      </c>
      <c r="J8" s="24">
        <v>0</v>
      </c>
      <c r="K8" s="24">
        <v>263</v>
      </c>
      <c r="L8" s="24"/>
      <c r="M8" s="24"/>
      <c r="N8" s="24"/>
      <c r="O8" s="24"/>
      <c r="P8" s="24"/>
      <c r="Q8" s="24">
        <v>1967</v>
      </c>
    </row>
    <row r="9" spans="1:17" ht="19.5" customHeight="1">
      <c r="A9" s="23" t="s">
        <v>25</v>
      </c>
      <c r="B9" s="24">
        <f t="shared" si="0"/>
        <v>64680</v>
      </c>
      <c r="C9" s="24">
        <v>588</v>
      </c>
      <c r="D9" s="24">
        <v>17025</v>
      </c>
      <c r="E9" s="24">
        <v>2517</v>
      </c>
      <c r="F9" s="24">
        <v>12708</v>
      </c>
      <c r="G9" s="24">
        <v>28065</v>
      </c>
      <c r="H9" s="24">
        <v>439</v>
      </c>
      <c r="I9" s="24">
        <v>92</v>
      </c>
      <c r="J9" s="24">
        <v>0</v>
      </c>
      <c r="K9" s="24">
        <v>3246</v>
      </c>
      <c r="L9" s="24"/>
      <c r="M9" s="24"/>
      <c r="N9" s="24"/>
      <c r="O9" s="24"/>
      <c r="P9" s="24"/>
      <c r="Q9" s="24">
        <v>0</v>
      </c>
    </row>
    <row r="10" spans="1:17" ht="19.5" customHeight="1">
      <c r="A10" s="23" t="s">
        <v>26</v>
      </c>
      <c r="B10" s="24">
        <f t="shared" si="0"/>
        <v>5442</v>
      </c>
      <c r="C10" s="24">
        <v>0</v>
      </c>
      <c r="D10" s="24">
        <v>1642</v>
      </c>
      <c r="E10" s="24">
        <v>0</v>
      </c>
      <c r="F10" s="24">
        <v>3500</v>
      </c>
      <c r="G10" s="24">
        <v>0</v>
      </c>
      <c r="H10" s="24">
        <v>0</v>
      </c>
      <c r="I10" s="24">
        <v>300</v>
      </c>
      <c r="J10" s="24">
        <v>0</v>
      </c>
      <c r="K10" s="24">
        <v>0</v>
      </c>
      <c r="L10" s="24"/>
      <c r="M10" s="24"/>
      <c r="N10" s="24"/>
      <c r="O10" s="24"/>
      <c r="P10" s="24"/>
      <c r="Q10" s="24">
        <v>0</v>
      </c>
    </row>
    <row r="11" spans="1:17" ht="19.5" customHeight="1">
      <c r="A11" s="23" t="s">
        <v>27</v>
      </c>
      <c r="B11" s="24">
        <f t="shared" si="0"/>
        <v>9116</v>
      </c>
      <c r="C11" s="24">
        <v>190</v>
      </c>
      <c r="D11" s="24">
        <v>4569</v>
      </c>
      <c r="E11" s="24">
        <v>78</v>
      </c>
      <c r="F11" s="24">
        <v>3500</v>
      </c>
      <c r="G11" s="24">
        <v>739</v>
      </c>
      <c r="H11" s="24">
        <v>0</v>
      </c>
      <c r="I11" s="24">
        <v>0</v>
      </c>
      <c r="J11" s="24">
        <v>0</v>
      </c>
      <c r="K11" s="24">
        <v>40</v>
      </c>
      <c r="L11" s="24"/>
      <c r="M11" s="24"/>
      <c r="N11" s="24"/>
      <c r="O11" s="24"/>
      <c r="P11" s="24"/>
      <c r="Q11" s="24">
        <v>0</v>
      </c>
    </row>
    <row r="12" spans="1:17" ht="19.5" customHeight="1">
      <c r="A12" s="23" t="s">
        <v>28</v>
      </c>
      <c r="B12" s="24">
        <f t="shared" si="0"/>
        <v>22661</v>
      </c>
      <c r="C12" s="24">
        <v>8930</v>
      </c>
      <c r="D12" s="24">
        <v>4429</v>
      </c>
      <c r="E12" s="24">
        <v>16</v>
      </c>
      <c r="F12" s="24">
        <v>0</v>
      </c>
      <c r="G12" s="24">
        <v>3049</v>
      </c>
      <c r="H12" s="24">
        <v>0</v>
      </c>
      <c r="I12" s="24">
        <v>48</v>
      </c>
      <c r="J12" s="24">
        <v>0</v>
      </c>
      <c r="K12" s="24">
        <v>5324</v>
      </c>
      <c r="L12" s="24"/>
      <c r="M12" s="24"/>
      <c r="N12" s="24"/>
      <c r="O12" s="24"/>
      <c r="P12" s="24"/>
      <c r="Q12" s="24">
        <v>865</v>
      </c>
    </row>
    <row r="13" spans="1:17" ht="19.5" customHeight="1">
      <c r="A13" s="23" t="s">
        <v>29</v>
      </c>
      <c r="B13" s="24">
        <f t="shared" si="0"/>
        <v>34451</v>
      </c>
      <c r="C13" s="24">
        <v>2500</v>
      </c>
      <c r="D13" s="24">
        <v>2848</v>
      </c>
      <c r="E13" s="24">
        <v>2237</v>
      </c>
      <c r="F13" s="24">
        <v>8324</v>
      </c>
      <c r="G13" s="24">
        <v>18319</v>
      </c>
      <c r="H13" s="24">
        <v>107</v>
      </c>
      <c r="I13" s="24">
        <v>0</v>
      </c>
      <c r="J13" s="24">
        <v>21</v>
      </c>
      <c r="K13" s="24">
        <v>95</v>
      </c>
      <c r="L13" s="24"/>
      <c r="M13" s="24"/>
      <c r="N13" s="24"/>
      <c r="O13" s="24"/>
      <c r="P13" s="24"/>
      <c r="Q13" s="24">
        <v>0</v>
      </c>
    </row>
    <row r="14" spans="1:17" ht="19.5" customHeight="1">
      <c r="A14" s="23" t="s">
        <v>30</v>
      </c>
      <c r="B14" s="24">
        <f t="shared" si="0"/>
        <v>31145</v>
      </c>
      <c r="C14" s="24">
        <v>0</v>
      </c>
      <c r="D14" s="24">
        <v>2139</v>
      </c>
      <c r="E14" s="24">
        <v>5667</v>
      </c>
      <c r="F14" s="24">
        <v>23140</v>
      </c>
      <c r="G14" s="24">
        <v>0</v>
      </c>
      <c r="H14" s="24">
        <v>0</v>
      </c>
      <c r="I14" s="24">
        <v>0</v>
      </c>
      <c r="J14" s="24">
        <v>0</v>
      </c>
      <c r="K14" s="24">
        <v>199</v>
      </c>
      <c r="L14" s="24"/>
      <c r="M14" s="24"/>
      <c r="N14" s="24"/>
      <c r="O14" s="24"/>
      <c r="P14" s="24"/>
      <c r="Q14" s="24">
        <v>0</v>
      </c>
    </row>
    <row r="15" spans="1:17" ht="19.5" customHeight="1">
      <c r="A15" s="23" t="s">
        <v>31</v>
      </c>
      <c r="B15" s="24">
        <f t="shared" si="0"/>
        <v>169558</v>
      </c>
      <c r="C15" s="24">
        <v>22283</v>
      </c>
      <c r="D15" s="24">
        <v>73101</v>
      </c>
      <c r="E15" s="24">
        <v>2144</v>
      </c>
      <c r="F15" s="24">
        <v>64021</v>
      </c>
      <c r="G15" s="24">
        <v>1754</v>
      </c>
      <c r="H15" s="24">
        <v>11</v>
      </c>
      <c r="I15" s="24">
        <v>309</v>
      </c>
      <c r="J15" s="24">
        <v>0</v>
      </c>
      <c r="K15" s="24">
        <v>2972</v>
      </c>
      <c r="L15" s="24"/>
      <c r="M15" s="24"/>
      <c r="N15" s="24"/>
      <c r="O15" s="24"/>
      <c r="P15" s="24"/>
      <c r="Q15" s="24">
        <v>2963</v>
      </c>
    </row>
    <row r="16" spans="1:17" ht="19.5" customHeight="1">
      <c r="A16" s="23" t="s">
        <v>32</v>
      </c>
      <c r="B16" s="24">
        <f t="shared" si="0"/>
        <v>32573</v>
      </c>
      <c r="C16" s="24">
        <v>0</v>
      </c>
      <c r="D16" s="24">
        <v>10753</v>
      </c>
      <c r="E16" s="24">
        <v>7233</v>
      </c>
      <c r="F16" s="24">
        <v>38</v>
      </c>
      <c r="G16" s="24">
        <v>711</v>
      </c>
      <c r="H16" s="24">
        <v>5</v>
      </c>
      <c r="I16" s="24">
        <v>0</v>
      </c>
      <c r="J16" s="24">
        <v>0</v>
      </c>
      <c r="K16" s="24">
        <v>226</v>
      </c>
      <c r="L16" s="24"/>
      <c r="M16" s="24"/>
      <c r="N16" s="24"/>
      <c r="O16" s="24"/>
      <c r="P16" s="24"/>
      <c r="Q16" s="24">
        <v>13607</v>
      </c>
    </row>
    <row r="17" spans="1:17" ht="19.5" customHeight="1">
      <c r="A17" s="23" t="s">
        <v>33</v>
      </c>
      <c r="B17" s="24">
        <f t="shared" si="0"/>
        <v>3000</v>
      </c>
      <c r="C17" s="24">
        <v>0</v>
      </c>
      <c r="D17" s="24">
        <v>3000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/>
      <c r="M17" s="24"/>
      <c r="N17" s="24"/>
      <c r="O17" s="24"/>
      <c r="P17" s="24"/>
      <c r="Q17" s="24">
        <v>0</v>
      </c>
    </row>
    <row r="18" spans="1:17" ht="19.5" customHeight="1">
      <c r="A18" s="25" t="s">
        <v>34</v>
      </c>
      <c r="B18" s="24">
        <f t="shared" si="0"/>
        <v>16735</v>
      </c>
      <c r="C18" s="24">
        <v>694</v>
      </c>
      <c r="D18" s="24">
        <v>3179</v>
      </c>
      <c r="E18" s="24">
        <v>25</v>
      </c>
      <c r="F18" s="24">
        <v>7139</v>
      </c>
      <c r="G18" s="24">
        <v>0</v>
      </c>
      <c r="H18" s="24">
        <v>0</v>
      </c>
      <c r="I18" s="24">
        <v>5578</v>
      </c>
      <c r="J18" s="24">
        <v>0</v>
      </c>
      <c r="K18" s="24">
        <v>20</v>
      </c>
      <c r="L18" s="24"/>
      <c r="M18" s="24"/>
      <c r="N18" s="24"/>
      <c r="O18" s="24"/>
      <c r="P18" s="24"/>
      <c r="Q18" s="24">
        <v>100</v>
      </c>
    </row>
    <row r="19" spans="1:17" ht="19.5" customHeight="1">
      <c r="A19" s="25" t="s">
        <v>35</v>
      </c>
      <c r="B19" s="24">
        <f t="shared" si="0"/>
        <v>534</v>
      </c>
      <c r="C19" s="24">
        <v>0</v>
      </c>
      <c r="D19" s="24">
        <v>534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/>
      <c r="M19" s="24"/>
      <c r="N19" s="24"/>
      <c r="O19" s="24"/>
      <c r="P19" s="24"/>
      <c r="Q19" s="24">
        <v>0</v>
      </c>
    </row>
    <row r="20" spans="1:17" ht="19.5" customHeight="1">
      <c r="A20" s="26" t="s">
        <v>36</v>
      </c>
      <c r="B20" s="24">
        <f t="shared" si="0"/>
        <v>100</v>
      </c>
      <c r="C20" s="24">
        <v>0</v>
      </c>
      <c r="D20" s="24">
        <v>0</v>
      </c>
      <c r="E20" s="24">
        <v>0</v>
      </c>
      <c r="F20" s="24">
        <v>100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/>
      <c r="M20" s="24"/>
      <c r="N20" s="24"/>
      <c r="O20" s="24"/>
      <c r="P20" s="24"/>
      <c r="Q20" s="24">
        <v>0</v>
      </c>
    </row>
    <row r="21" spans="1:17" ht="19.5" customHeight="1">
      <c r="A21" s="25" t="s">
        <v>37</v>
      </c>
      <c r="B21" s="24">
        <f t="shared" si="0"/>
        <v>0</v>
      </c>
      <c r="C21" s="24">
        <v>0</v>
      </c>
      <c r="D21" s="24">
        <v>0</v>
      </c>
      <c r="E21" s="24"/>
      <c r="F21" s="24">
        <v>0</v>
      </c>
      <c r="G21" s="24"/>
      <c r="H21" s="24"/>
      <c r="I21" s="24">
        <v>0</v>
      </c>
      <c r="J21" s="24">
        <v>0</v>
      </c>
      <c r="K21" s="24">
        <v>0</v>
      </c>
      <c r="L21" s="24"/>
      <c r="M21" s="24"/>
      <c r="N21" s="24"/>
      <c r="O21" s="24"/>
      <c r="P21" s="24"/>
      <c r="Q21" s="24">
        <v>0</v>
      </c>
    </row>
    <row r="22" spans="1:17" ht="19.5" customHeight="1">
      <c r="A22" s="25" t="s">
        <v>38</v>
      </c>
      <c r="B22" s="24">
        <f t="shared" si="0"/>
        <v>4536</v>
      </c>
      <c r="C22" s="24">
        <v>324</v>
      </c>
      <c r="D22" s="24">
        <v>2369</v>
      </c>
      <c r="E22" s="24">
        <v>0</v>
      </c>
      <c r="F22" s="24">
        <v>0</v>
      </c>
      <c r="G22" s="24">
        <v>1611</v>
      </c>
      <c r="H22" s="24">
        <v>195</v>
      </c>
      <c r="I22" s="24">
        <v>9</v>
      </c>
      <c r="J22" s="24">
        <v>0</v>
      </c>
      <c r="K22" s="24">
        <v>28</v>
      </c>
      <c r="L22" s="24"/>
      <c r="M22" s="24"/>
      <c r="N22" s="24"/>
      <c r="O22" s="24"/>
      <c r="P22" s="24"/>
      <c r="Q22" s="24">
        <v>0</v>
      </c>
    </row>
    <row r="23" spans="1:17" ht="19.5" customHeight="1">
      <c r="A23" s="25" t="s">
        <v>39</v>
      </c>
      <c r="B23" s="27">
        <f t="shared" si="0"/>
        <v>76140</v>
      </c>
      <c r="C23" s="24">
        <v>13566</v>
      </c>
      <c r="D23" s="24">
        <v>0</v>
      </c>
      <c r="E23" s="27">
        <v>50550</v>
      </c>
      <c r="F23" s="24">
        <v>3000</v>
      </c>
      <c r="G23" s="24">
        <v>8953</v>
      </c>
      <c r="H23" s="24">
        <v>0</v>
      </c>
      <c r="I23" s="24">
        <v>0</v>
      </c>
      <c r="J23" s="24">
        <v>0</v>
      </c>
      <c r="K23" s="27">
        <v>71</v>
      </c>
      <c r="L23" s="24"/>
      <c r="M23" s="24"/>
      <c r="N23" s="24"/>
      <c r="O23" s="24"/>
      <c r="P23" s="24"/>
      <c r="Q23" s="24">
        <v>0</v>
      </c>
    </row>
    <row r="24" spans="1:17" ht="19.5" customHeight="1">
      <c r="A24" s="25" t="s">
        <v>40</v>
      </c>
      <c r="B24" s="24">
        <f t="shared" si="0"/>
        <v>50</v>
      </c>
      <c r="C24" s="24">
        <v>0</v>
      </c>
      <c r="D24" s="24">
        <v>0</v>
      </c>
      <c r="E24" s="24"/>
      <c r="F24" s="24">
        <v>50</v>
      </c>
      <c r="G24" s="24"/>
      <c r="H24" s="24"/>
      <c r="I24" s="24">
        <v>0</v>
      </c>
      <c r="J24" s="24">
        <v>0</v>
      </c>
      <c r="K24" s="24">
        <v>0</v>
      </c>
      <c r="L24" s="24"/>
      <c r="M24" s="24"/>
      <c r="N24" s="24"/>
      <c r="O24" s="24"/>
      <c r="P24" s="24"/>
      <c r="Q24" s="24">
        <v>0</v>
      </c>
    </row>
    <row r="25" spans="1:17" ht="19.5" customHeight="1">
      <c r="A25" s="26" t="s">
        <v>41</v>
      </c>
      <c r="B25" s="24">
        <f t="shared" si="0"/>
        <v>16000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/>
      <c r="M25" s="24"/>
      <c r="N25" s="24"/>
      <c r="O25" s="24"/>
      <c r="P25" s="24">
        <v>16000</v>
      </c>
      <c r="Q25" s="24">
        <v>0</v>
      </c>
    </row>
    <row r="26" spans="1:17" ht="19.5" customHeight="1">
      <c r="A26" s="25" t="s">
        <v>42</v>
      </c>
      <c r="B26" s="24">
        <f t="shared" si="0"/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/>
      <c r="M26" s="24"/>
      <c r="N26" s="24"/>
      <c r="O26" s="24"/>
      <c r="P26" s="24"/>
      <c r="Q26" s="24">
        <v>0</v>
      </c>
    </row>
    <row r="27" spans="1:17" ht="19.5" customHeight="1">
      <c r="A27" s="25" t="s">
        <v>43</v>
      </c>
      <c r="B27" s="24">
        <f t="shared" si="0"/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/>
      <c r="M27" s="24"/>
      <c r="N27" s="24"/>
      <c r="O27" s="24"/>
      <c r="P27" s="24"/>
      <c r="Q27" s="24">
        <v>0</v>
      </c>
    </row>
    <row r="28" spans="1:17" ht="19.5" customHeight="1">
      <c r="A28" s="23" t="s">
        <v>44</v>
      </c>
      <c r="B28" s="24">
        <f t="shared" si="0"/>
        <v>2148</v>
      </c>
      <c r="C28" s="24">
        <v>0</v>
      </c>
      <c r="D28" s="24">
        <v>0</v>
      </c>
      <c r="E28" s="24">
        <v>0</v>
      </c>
      <c r="F28" s="24">
        <v>2148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/>
      <c r="M28" s="24"/>
      <c r="N28" s="24"/>
      <c r="O28" s="24"/>
      <c r="P28" s="24"/>
      <c r="Q28" s="24">
        <v>0</v>
      </c>
    </row>
    <row r="29" spans="1:17" ht="19.5" customHeight="1">
      <c r="A29" s="23" t="s">
        <v>19</v>
      </c>
      <c r="B29" s="24">
        <f t="shared" si="0"/>
        <v>47200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/>
      <c r="M29" s="24"/>
      <c r="N29" s="24"/>
      <c r="O29" s="24">
        <v>47200</v>
      </c>
      <c r="P29" s="24"/>
      <c r="Q29" s="24">
        <v>0</v>
      </c>
    </row>
    <row r="30" spans="1:17" ht="19.5" customHeight="1">
      <c r="A30" s="28" t="s">
        <v>45</v>
      </c>
      <c r="B30" s="24">
        <f>SUM(B5:B29)</f>
        <v>615800</v>
      </c>
      <c r="C30" s="24">
        <f aca="true" t="shared" si="1" ref="C30:Q30">SUM(C5:C29)</f>
        <v>64202</v>
      </c>
      <c r="D30" s="24">
        <f t="shared" si="1"/>
        <v>171449</v>
      </c>
      <c r="E30" s="24">
        <f t="shared" si="1"/>
        <v>77083</v>
      </c>
      <c r="F30" s="24">
        <f t="shared" si="1"/>
        <v>129173</v>
      </c>
      <c r="G30" s="24">
        <f t="shared" si="1"/>
        <v>65430</v>
      </c>
      <c r="H30" s="24">
        <f t="shared" si="1"/>
        <v>780</v>
      </c>
      <c r="I30" s="24">
        <f t="shared" si="1"/>
        <v>9720</v>
      </c>
      <c r="J30" s="24">
        <f t="shared" si="1"/>
        <v>21</v>
      </c>
      <c r="K30" s="24">
        <f t="shared" si="1"/>
        <v>14261</v>
      </c>
      <c r="L30" s="24">
        <f t="shared" si="1"/>
        <v>0</v>
      </c>
      <c r="M30" s="24">
        <f t="shared" si="1"/>
        <v>0</v>
      </c>
      <c r="N30" s="24">
        <f t="shared" si="1"/>
        <v>0</v>
      </c>
      <c r="O30" s="24">
        <f t="shared" si="1"/>
        <v>47200</v>
      </c>
      <c r="P30" s="24">
        <f t="shared" si="1"/>
        <v>16000</v>
      </c>
      <c r="Q30" s="24">
        <f t="shared" si="1"/>
        <v>20481</v>
      </c>
    </row>
    <row r="31" spans="1:11" ht="19.5" customHeigh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9.5" customHeight="1">
      <c r="A32" s="14"/>
      <c r="B32" s="13"/>
      <c r="C32" s="13"/>
      <c r="D32" s="13"/>
      <c r="E32" s="13"/>
      <c r="F32" s="13"/>
      <c r="G32" s="13"/>
      <c r="H32" s="13"/>
      <c r="I32" s="13"/>
      <c r="J32" s="13"/>
      <c r="K32" s="13"/>
    </row>
  </sheetData>
  <sheetProtection/>
  <mergeCells count="1">
    <mergeCell ref="A2:Q2"/>
  </mergeCells>
  <printOptions horizontalCentered="1"/>
  <pageMargins left="0.4724409448818898" right="0.4724409448818898" top="0.4724409448818898" bottom="0.35433070866141736" header="0.11811023622047245" footer="0.11811023622047245"/>
  <pageSetup fitToHeight="0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J26" sqref="J26"/>
    </sheetView>
  </sheetViews>
  <sheetFormatPr defaultColWidth="9.00390625" defaultRowHeight="14.25"/>
  <cols>
    <col min="1" max="1" width="27.625" style="92" customWidth="1"/>
    <col min="2" max="6" width="9.00390625" style="92" customWidth="1"/>
    <col min="7" max="7" width="11.125" style="92" customWidth="1"/>
    <col min="8" max="9" width="9.00390625" style="92" customWidth="1"/>
    <col min="10" max="10" width="12.25390625" style="92" bestFit="1" customWidth="1"/>
    <col min="11" max="16384" width="9.00390625" style="92" customWidth="1"/>
  </cols>
  <sheetData>
    <row r="1" spans="1:10" ht="20.25">
      <c r="A1" s="136" t="s">
        <v>62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49.5" customHeight="1">
      <c r="A2" s="137" t="s">
        <v>262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2.5">
      <c r="A3" s="138" t="s">
        <v>247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4.25">
      <c r="A4" s="139"/>
      <c r="B4" s="139"/>
      <c r="C4" s="139"/>
      <c r="D4" s="139"/>
      <c r="E4" s="139"/>
      <c r="F4" s="139"/>
      <c r="G4" s="139"/>
      <c r="H4" s="139"/>
      <c r="I4" s="139"/>
      <c r="J4" s="139"/>
    </row>
    <row r="5" spans="1:10" ht="14.25">
      <c r="A5" s="139" t="s">
        <v>16</v>
      </c>
      <c r="B5" s="139"/>
      <c r="C5" s="139"/>
      <c r="D5" s="139"/>
      <c r="E5" s="139"/>
      <c r="F5" s="139"/>
      <c r="G5" s="139"/>
      <c r="H5" s="139"/>
      <c r="I5" s="139"/>
      <c r="J5" s="139"/>
    </row>
    <row r="6" spans="1:10" ht="14.25">
      <c r="A6" s="140" t="s">
        <v>17</v>
      </c>
      <c r="B6" s="140" t="s">
        <v>46</v>
      </c>
      <c r="C6" s="143" t="s">
        <v>47</v>
      </c>
      <c r="D6" s="143"/>
      <c r="E6" s="143"/>
      <c r="F6" s="143"/>
      <c r="G6" s="140"/>
      <c r="H6" s="143" t="s">
        <v>48</v>
      </c>
      <c r="I6" s="143"/>
      <c r="J6" s="143"/>
    </row>
    <row r="7" spans="1:10" ht="14.25">
      <c r="A7" s="141"/>
      <c r="B7" s="142"/>
      <c r="C7" s="87" t="s">
        <v>49</v>
      </c>
      <c r="D7" s="88" t="s">
        <v>50</v>
      </c>
      <c r="E7" s="88" t="s">
        <v>51</v>
      </c>
      <c r="F7" s="88" t="s">
        <v>52</v>
      </c>
      <c r="G7" s="88" t="s">
        <v>53</v>
      </c>
      <c r="H7" s="88" t="s">
        <v>49</v>
      </c>
      <c r="I7" s="88" t="s">
        <v>54</v>
      </c>
      <c r="J7" s="88" t="s">
        <v>55</v>
      </c>
    </row>
    <row r="8" spans="1:10" ht="14.25">
      <c r="A8" s="89" t="s">
        <v>56</v>
      </c>
      <c r="B8" s="90">
        <f>SUM(C8,H8)</f>
        <v>9538</v>
      </c>
      <c r="C8" s="90">
        <f aca="true" t="shared" si="0" ref="C8:C13">SUM(D8:G8)</f>
        <v>9538</v>
      </c>
      <c r="D8" s="90">
        <v>0</v>
      </c>
      <c r="E8" s="90">
        <v>0</v>
      </c>
      <c r="F8" s="90">
        <v>0</v>
      </c>
      <c r="G8" s="90">
        <v>9538</v>
      </c>
      <c r="H8" s="90">
        <f>SUM(I8:J8)</f>
        <v>0</v>
      </c>
      <c r="I8" s="90">
        <v>0</v>
      </c>
      <c r="J8" s="90">
        <v>0</v>
      </c>
    </row>
    <row r="9" spans="1:10" ht="14.25">
      <c r="A9" s="89" t="s">
        <v>57</v>
      </c>
      <c r="B9" s="90">
        <f>C9+H9</f>
        <v>10000</v>
      </c>
      <c r="C9" s="90">
        <v>10000</v>
      </c>
      <c r="D9" s="91"/>
      <c r="E9" s="91"/>
      <c r="F9" s="91"/>
      <c r="G9" s="91"/>
      <c r="H9" s="90">
        <v>0</v>
      </c>
      <c r="I9" s="91"/>
      <c r="J9" s="91"/>
    </row>
    <row r="10" spans="1:10" ht="14.25">
      <c r="A10" s="89" t="s">
        <v>58</v>
      </c>
      <c r="B10" s="90">
        <f>C10+H10</f>
        <v>0</v>
      </c>
      <c r="C10" s="90">
        <f>SUM(D10:F10)</f>
        <v>0</v>
      </c>
      <c r="D10" s="90">
        <v>0</v>
      </c>
      <c r="E10" s="90">
        <v>0</v>
      </c>
      <c r="F10" s="90">
        <v>0</v>
      </c>
      <c r="G10" s="91"/>
      <c r="H10" s="90">
        <f>I10</f>
        <v>0</v>
      </c>
      <c r="I10" s="90">
        <v>0</v>
      </c>
      <c r="J10" s="91"/>
    </row>
    <row r="11" spans="1:10" ht="14.25">
      <c r="A11" s="89" t="s">
        <v>59</v>
      </c>
      <c r="B11" s="90">
        <f>C11+H11</f>
        <v>0</v>
      </c>
      <c r="C11" s="90">
        <f t="shared" si="0"/>
        <v>0</v>
      </c>
      <c r="D11" s="90">
        <v>0</v>
      </c>
      <c r="E11" s="90">
        <v>0</v>
      </c>
      <c r="F11" s="90">
        <v>0</v>
      </c>
      <c r="G11" s="90"/>
      <c r="H11" s="90">
        <f>J11+I11</f>
        <v>0</v>
      </c>
      <c r="I11" s="90">
        <v>0</v>
      </c>
      <c r="J11" s="90">
        <v>0</v>
      </c>
    </row>
    <row r="12" spans="1:10" ht="14.25">
      <c r="A12" s="89" t="s">
        <v>60</v>
      </c>
      <c r="B12" s="90">
        <f>C12+H12</f>
        <v>2511</v>
      </c>
      <c r="C12" s="90">
        <f t="shared" si="0"/>
        <v>2511</v>
      </c>
      <c r="D12" s="90">
        <v>0</v>
      </c>
      <c r="E12" s="90">
        <v>0</v>
      </c>
      <c r="F12" s="90">
        <v>0</v>
      </c>
      <c r="G12" s="90">
        <v>2511</v>
      </c>
      <c r="H12" s="90">
        <f>I12+J12</f>
        <v>0</v>
      </c>
      <c r="I12" s="90">
        <v>0</v>
      </c>
      <c r="J12" s="90">
        <v>0</v>
      </c>
    </row>
    <row r="13" spans="1:10" ht="14.25">
      <c r="A13" s="89" t="s">
        <v>61</v>
      </c>
      <c r="B13" s="90">
        <f>C13+H13</f>
        <v>7027</v>
      </c>
      <c r="C13" s="90">
        <f t="shared" si="0"/>
        <v>7027</v>
      </c>
      <c r="D13" s="90">
        <f>D8+D10-D11-D12</f>
        <v>0</v>
      </c>
      <c r="E13" s="90">
        <f>E8+E10-E11-E12</f>
        <v>0</v>
      </c>
      <c r="F13" s="90">
        <f>F8+F10-F11-F12</f>
        <v>0</v>
      </c>
      <c r="G13" s="90">
        <f>G8-G11-G12</f>
        <v>7027</v>
      </c>
      <c r="H13" s="90">
        <f>SUM(I13:J13)</f>
        <v>0</v>
      </c>
      <c r="I13" s="90">
        <f>I10+I8-I11-I12</f>
        <v>0</v>
      </c>
      <c r="J13" s="90">
        <f>J8-J11-J12</f>
        <v>0</v>
      </c>
    </row>
  </sheetData>
  <sheetProtection/>
  <mergeCells count="9">
    <mergeCell ref="A1:J1"/>
    <mergeCell ref="A2:J2"/>
    <mergeCell ref="A3:J3"/>
    <mergeCell ref="A4:J4"/>
    <mergeCell ref="A5:J5"/>
    <mergeCell ref="A6:A7"/>
    <mergeCell ref="B6:B7"/>
    <mergeCell ref="C6:G6"/>
    <mergeCell ref="H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K22" sqref="A1:K22"/>
    </sheetView>
  </sheetViews>
  <sheetFormatPr defaultColWidth="9.00390625" defaultRowHeight="14.25"/>
  <cols>
    <col min="1" max="1" width="33.375" style="0" customWidth="1"/>
    <col min="2" max="2" width="6.50390625" style="0" bestFit="1" customWidth="1"/>
    <col min="3" max="3" width="8.125" style="0" bestFit="1" customWidth="1"/>
    <col min="4" max="4" width="14.00390625" style="0" customWidth="1"/>
    <col min="5" max="5" width="8.125" style="0" bestFit="1" customWidth="1"/>
    <col min="6" max="6" width="13.375" style="0" hidden="1" customWidth="1"/>
    <col min="7" max="7" width="26.00390625" style="0" bestFit="1" customWidth="1"/>
  </cols>
  <sheetData>
    <row r="1" spans="1:11" ht="33.75" customHeight="1">
      <c r="A1" s="145" t="s">
        <v>179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2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4.25">
      <c r="A3" s="30"/>
      <c r="B3" s="30"/>
      <c r="C3" s="30"/>
      <c r="D3" s="31"/>
      <c r="E3" s="31"/>
      <c r="F3" s="31"/>
      <c r="G3" s="31"/>
      <c r="H3" s="31"/>
      <c r="I3" s="31"/>
      <c r="J3" s="32"/>
      <c r="K3" s="33" t="s">
        <v>180</v>
      </c>
    </row>
    <row r="4" spans="1:11" ht="14.25">
      <c r="A4" s="30" t="s">
        <v>181</v>
      </c>
      <c r="B4" s="30"/>
      <c r="C4" s="30"/>
      <c r="D4" s="31"/>
      <c r="E4" s="31"/>
      <c r="F4" s="31"/>
      <c r="G4" s="31"/>
      <c r="H4" s="31"/>
      <c r="I4" s="31"/>
      <c r="J4" s="32"/>
      <c r="K4" s="33" t="s">
        <v>182</v>
      </c>
    </row>
    <row r="5" spans="1:11" ht="24.75" customHeight="1">
      <c r="A5" s="144" t="s">
        <v>183</v>
      </c>
      <c r="B5" s="144"/>
      <c r="C5" s="144"/>
      <c r="D5" s="144"/>
      <c r="E5" s="144"/>
      <c r="F5" s="144"/>
      <c r="G5" s="144" t="s">
        <v>184</v>
      </c>
      <c r="H5" s="144"/>
      <c r="I5" s="144"/>
      <c r="J5" s="144"/>
      <c r="K5" s="144"/>
    </row>
    <row r="6" spans="1:11" ht="24.75" customHeight="1">
      <c r="A6" s="144" t="s">
        <v>185</v>
      </c>
      <c r="B6" s="146" t="s">
        <v>186</v>
      </c>
      <c r="C6" s="147"/>
      <c r="D6" s="148" t="s">
        <v>187</v>
      </c>
      <c r="E6" s="148"/>
      <c r="F6" s="148"/>
      <c r="G6" s="148" t="s">
        <v>185</v>
      </c>
      <c r="H6" s="146" t="s">
        <v>186</v>
      </c>
      <c r="I6" s="147"/>
      <c r="J6" s="144" t="s">
        <v>187</v>
      </c>
      <c r="K6" s="144"/>
    </row>
    <row r="7" spans="1:11" ht="24.75" customHeight="1">
      <c r="A7" s="144"/>
      <c r="B7" s="35" t="s">
        <v>46</v>
      </c>
      <c r="C7" s="35" t="s">
        <v>188</v>
      </c>
      <c r="D7" s="35" t="s">
        <v>46</v>
      </c>
      <c r="E7" s="35" t="s">
        <v>188</v>
      </c>
      <c r="F7" s="35" t="s">
        <v>189</v>
      </c>
      <c r="G7" s="148"/>
      <c r="H7" s="35" t="s">
        <v>46</v>
      </c>
      <c r="I7" s="35" t="s">
        <v>188</v>
      </c>
      <c r="J7" s="35" t="s">
        <v>46</v>
      </c>
      <c r="K7" s="35" t="s">
        <v>188</v>
      </c>
    </row>
    <row r="8" spans="1:11" ht="24.75" customHeight="1">
      <c r="A8" s="36" t="s">
        <v>190</v>
      </c>
      <c r="B8" s="37"/>
      <c r="C8" s="37"/>
      <c r="D8" s="37"/>
      <c r="E8" s="37"/>
      <c r="F8" s="37"/>
      <c r="G8" s="37" t="s">
        <v>191</v>
      </c>
      <c r="H8" s="37"/>
      <c r="I8" s="37"/>
      <c r="J8" s="37"/>
      <c r="K8" s="37"/>
    </row>
    <row r="9" spans="1:11" ht="24.75" customHeight="1">
      <c r="A9" s="36" t="s">
        <v>192</v>
      </c>
      <c r="B9" s="38"/>
      <c r="C9" s="38"/>
      <c r="D9" s="37"/>
      <c r="E9" s="37"/>
      <c r="F9" s="37"/>
      <c r="G9" s="37" t="s">
        <v>193</v>
      </c>
      <c r="H9" s="37"/>
      <c r="I9" s="37"/>
      <c r="J9" s="37"/>
      <c r="K9" s="37"/>
    </row>
    <row r="10" spans="1:11" ht="24.75" customHeight="1">
      <c r="A10" s="36" t="s">
        <v>194</v>
      </c>
      <c r="B10" s="36"/>
      <c r="C10" s="36"/>
      <c r="D10" s="37"/>
      <c r="E10" s="37"/>
      <c r="F10" s="37"/>
      <c r="G10" s="37" t="s">
        <v>195</v>
      </c>
      <c r="H10" s="37"/>
      <c r="I10" s="37"/>
      <c r="J10" s="37"/>
      <c r="K10" s="37"/>
    </row>
    <row r="11" spans="1:11" ht="24.75" customHeight="1">
      <c r="A11" s="36" t="s">
        <v>196</v>
      </c>
      <c r="B11" s="36"/>
      <c r="C11" s="36"/>
      <c r="D11" s="37"/>
      <c r="E11" s="37"/>
      <c r="F11" s="37"/>
      <c r="G11" s="37" t="s">
        <v>197</v>
      </c>
      <c r="H11" s="37"/>
      <c r="I11" s="37"/>
      <c r="J11" s="37"/>
      <c r="K11" s="37"/>
    </row>
    <row r="12" spans="1:11" ht="24.75" customHeight="1">
      <c r="A12" s="36" t="s">
        <v>198</v>
      </c>
      <c r="B12" s="37"/>
      <c r="C12" s="37"/>
      <c r="D12" s="37"/>
      <c r="E12" s="37"/>
      <c r="F12" s="37"/>
      <c r="G12" s="37" t="s">
        <v>199</v>
      </c>
      <c r="H12" s="37"/>
      <c r="I12" s="37"/>
      <c r="J12" s="37"/>
      <c r="K12" s="37"/>
    </row>
    <row r="13" spans="1:11" ht="24.75" customHeight="1">
      <c r="A13" s="36"/>
      <c r="B13" s="36"/>
      <c r="C13" s="36"/>
      <c r="D13" s="37"/>
      <c r="E13" s="37"/>
      <c r="F13" s="37"/>
      <c r="G13" s="37" t="s">
        <v>200</v>
      </c>
      <c r="H13" s="37"/>
      <c r="I13" s="37"/>
      <c r="J13" s="37"/>
      <c r="K13" s="39"/>
    </row>
    <row r="14" spans="1:11" ht="24.75" customHeight="1">
      <c r="A14" s="36"/>
      <c r="B14" s="36"/>
      <c r="C14" s="36"/>
      <c r="D14" s="37"/>
      <c r="E14" s="37"/>
      <c r="F14" s="37"/>
      <c r="G14" s="37" t="s">
        <v>201</v>
      </c>
      <c r="H14" s="37"/>
      <c r="I14" s="37"/>
      <c r="J14" s="37"/>
      <c r="K14" s="37"/>
    </row>
    <row r="15" spans="1:11" ht="24.75" customHeight="1">
      <c r="A15" s="36"/>
      <c r="B15" s="36"/>
      <c r="C15" s="36"/>
      <c r="D15" s="37"/>
      <c r="E15" s="37"/>
      <c r="F15" s="37"/>
      <c r="G15" s="37" t="s">
        <v>202</v>
      </c>
      <c r="H15" s="37"/>
      <c r="I15" s="37"/>
      <c r="J15" s="37"/>
      <c r="K15" s="39"/>
    </row>
    <row r="16" spans="1:11" ht="14.25">
      <c r="A16" s="36"/>
      <c r="B16" s="36"/>
      <c r="C16" s="36"/>
      <c r="D16" s="37"/>
      <c r="E16" s="37"/>
      <c r="F16" s="37"/>
      <c r="G16" s="37" t="s">
        <v>203</v>
      </c>
      <c r="H16" s="37"/>
      <c r="I16" s="37"/>
      <c r="J16" s="37"/>
      <c r="K16" s="37"/>
    </row>
    <row r="17" spans="1:11" ht="14.25">
      <c r="A17" s="36"/>
      <c r="B17" s="36"/>
      <c r="C17" s="36"/>
      <c r="D17" s="40"/>
      <c r="E17" s="40"/>
      <c r="F17" s="40"/>
      <c r="G17" s="37" t="s">
        <v>204</v>
      </c>
      <c r="H17" s="37"/>
      <c r="I17" s="37"/>
      <c r="J17" s="37"/>
      <c r="K17" s="37"/>
    </row>
    <row r="18" spans="1:11" ht="14.25">
      <c r="A18" s="36"/>
      <c r="B18" s="36"/>
      <c r="C18" s="36"/>
      <c r="D18" s="37"/>
      <c r="E18" s="37"/>
      <c r="F18" s="37"/>
      <c r="G18" s="37" t="s">
        <v>205</v>
      </c>
      <c r="H18" s="37"/>
      <c r="I18" s="37"/>
      <c r="J18" s="37"/>
      <c r="K18" s="37"/>
    </row>
    <row r="19" spans="1:11" ht="14.25">
      <c r="A19" s="34" t="s">
        <v>206</v>
      </c>
      <c r="B19" s="41"/>
      <c r="C19" s="41"/>
      <c r="D19" s="42"/>
      <c r="E19" s="43"/>
      <c r="F19" s="37"/>
      <c r="G19" s="35" t="s">
        <v>207</v>
      </c>
      <c r="H19" s="44"/>
      <c r="I19" s="44"/>
      <c r="J19" s="42"/>
      <c r="K19" s="42"/>
    </row>
    <row r="20" spans="1:11" ht="14.25">
      <c r="A20" s="36" t="s">
        <v>208</v>
      </c>
      <c r="B20" s="37"/>
      <c r="C20" s="37"/>
      <c r="D20" s="37"/>
      <c r="E20" s="37"/>
      <c r="F20" s="37"/>
      <c r="G20" s="37" t="s">
        <v>209</v>
      </c>
      <c r="H20" s="37"/>
      <c r="I20" s="37"/>
      <c r="J20" s="37"/>
      <c r="K20" s="37"/>
    </row>
    <row r="21" spans="1:11" ht="14.25">
      <c r="A21" s="36"/>
      <c r="B21" s="36"/>
      <c r="C21" s="36"/>
      <c r="D21" s="37"/>
      <c r="E21" s="37"/>
      <c r="F21" s="37"/>
      <c r="G21" s="37"/>
      <c r="H21" s="37"/>
      <c r="I21" s="37"/>
      <c r="J21" s="37"/>
      <c r="K21" s="37"/>
    </row>
    <row r="22" spans="1:11" ht="14.25">
      <c r="A22" s="34" t="s">
        <v>210</v>
      </c>
      <c r="B22" s="41">
        <v>0</v>
      </c>
      <c r="C22" s="41">
        <v>0</v>
      </c>
      <c r="D22" s="43">
        <v>0</v>
      </c>
      <c r="E22" s="43">
        <v>0</v>
      </c>
      <c r="F22" s="42"/>
      <c r="G22" s="35" t="s">
        <v>211</v>
      </c>
      <c r="H22" s="44">
        <v>0</v>
      </c>
      <c r="I22" s="44">
        <v>0</v>
      </c>
      <c r="J22" s="43">
        <v>0</v>
      </c>
      <c r="K22" s="43">
        <v>0</v>
      </c>
    </row>
  </sheetData>
  <sheetProtection/>
  <mergeCells count="9">
    <mergeCell ref="J6:K6"/>
    <mergeCell ref="A1:K1"/>
    <mergeCell ref="A5:F5"/>
    <mergeCell ref="G5:K5"/>
    <mergeCell ref="A6:A7"/>
    <mergeCell ref="B6:C6"/>
    <mergeCell ref="D6:F6"/>
    <mergeCell ref="G6:G7"/>
    <mergeCell ref="H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showZeros="0" zoomScalePageLayoutView="0" workbookViewId="0" topLeftCell="A1">
      <selection activeCell="D75" sqref="A1:D75"/>
    </sheetView>
  </sheetViews>
  <sheetFormatPr defaultColWidth="9.00390625" defaultRowHeight="14.25"/>
  <cols>
    <col min="1" max="1" width="34.25390625" style="16" customWidth="1"/>
    <col min="2" max="2" width="13.625" style="46" customWidth="1"/>
    <col min="3" max="3" width="34.25390625" style="16" customWidth="1"/>
    <col min="4" max="4" width="13.625" style="46" customWidth="1"/>
    <col min="5" max="5" width="9.00390625" style="16" customWidth="1"/>
    <col min="6" max="6" width="9.00390625" style="47" customWidth="1"/>
    <col min="7" max="16384" width="9.00390625" style="16" customWidth="1"/>
  </cols>
  <sheetData>
    <row r="1" ht="18" customHeight="1">
      <c r="A1" s="45"/>
    </row>
    <row r="2" spans="1:6" s="15" customFormat="1" ht="20.25">
      <c r="A2" s="151" t="s">
        <v>216</v>
      </c>
      <c r="B2" s="151"/>
      <c r="C2" s="151"/>
      <c r="D2" s="151"/>
      <c r="F2" s="48"/>
    </row>
    <row r="3" spans="1:4" ht="20.25" customHeight="1">
      <c r="A3" s="15"/>
      <c r="D3" s="49" t="s">
        <v>1</v>
      </c>
    </row>
    <row r="4" spans="1:4" ht="24.75" customHeight="1">
      <c r="A4" s="154" t="s">
        <v>212</v>
      </c>
      <c r="B4" s="155"/>
      <c r="C4" s="156" t="s">
        <v>63</v>
      </c>
      <c r="D4" s="156"/>
    </row>
    <row r="5" spans="1:4" ht="24.75" customHeight="1">
      <c r="A5" s="152" t="s">
        <v>17</v>
      </c>
      <c r="B5" s="149" t="s">
        <v>213</v>
      </c>
      <c r="C5" s="157" t="s">
        <v>17</v>
      </c>
      <c r="D5" s="149" t="s">
        <v>213</v>
      </c>
    </row>
    <row r="6" spans="1:4" ht="24.75" customHeight="1">
      <c r="A6" s="153"/>
      <c r="B6" s="150"/>
      <c r="C6" s="158"/>
      <c r="D6" s="150"/>
    </row>
    <row r="7" spans="1:4" ht="19.5" customHeight="1">
      <c r="A7" s="50" t="s">
        <v>64</v>
      </c>
      <c r="B7" s="51">
        <f>B8+B56+B57+B65+B68+B69+B70</f>
        <v>366362</v>
      </c>
      <c r="C7" s="52" t="s">
        <v>19</v>
      </c>
      <c r="D7" s="53">
        <f>SUM(D8,D14,D61:D64,D68:D70)</f>
        <v>47200</v>
      </c>
    </row>
    <row r="8" spans="1:4" ht="19.5" customHeight="1">
      <c r="A8" s="54" t="s">
        <v>65</v>
      </c>
      <c r="B8" s="55">
        <f>B9+B14+B33</f>
        <v>128220</v>
      </c>
      <c r="C8" s="56" t="s">
        <v>66</v>
      </c>
      <c r="D8" s="57">
        <f>SUM(D9:D12)</f>
        <v>25000</v>
      </c>
    </row>
    <row r="9" spans="1:4" ht="19.5" customHeight="1">
      <c r="A9" s="58" t="s">
        <v>67</v>
      </c>
      <c r="B9" s="51">
        <f>SUM(B10:B13)</f>
        <v>11559</v>
      </c>
      <c r="C9" s="56" t="s">
        <v>68</v>
      </c>
      <c r="D9" s="57">
        <v>8000</v>
      </c>
    </row>
    <row r="10" spans="1:4" ht="19.5" customHeight="1">
      <c r="A10" s="59" t="s">
        <v>69</v>
      </c>
      <c r="B10" s="60">
        <v>5834</v>
      </c>
      <c r="C10" s="56" t="s">
        <v>70</v>
      </c>
      <c r="D10" s="57"/>
    </row>
    <row r="11" spans="1:4" ht="19.5" customHeight="1">
      <c r="A11" s="59" t="s">
        <v>71</v>
      </c>
      <c r="B11" s="55">
        <v>5725</v>
      </c>
      <c r="C11" s="56" t="s">
        <v>72</v>
      </c>
      <c r="D11" s="57"/>
    </row>
    <row r="12" spans="1:4" ht="19.5" customHeight="1">
      <c r="A12" s="59" t="s">
        <v>73</v>
      </c>
      <c r="B12" s="60"/>
      <c r="C12" s="56" t="s">
        <v>74</v>
      </c>
      <c r="D12" s="57">
        <v>17000</v>
      </c>
    </row>
    <row r="13" spans="1:4" ht="19.5" customHeight="1">
      <c r="A13" s="59" t="s">
        <v>75</v>
      </c>
      <c r="B13" s="60"/>
      <c r="C13" s="56"/>
      <c r="D13" s="57"/>
    </row>
    <row r="14" spans="1:4" ht="19.5" customHeight="1">
      <c r="A14" s="50" t="s">
        <v>76</v>
      </c>
      <c r="B14" s="51">
        <f>SUM(B15:B32)</f>
        <v>100635</v>
      </c>
      <c r="C14" s="56" t="s">
        <v>77</v>
      </c>
      <c r="D14" s="57">
        <f>D15+D20+D39+D61+D63+D64+D68+D69+D70</f>
        <v>0</v>
      </c>
    </row>
    <row r="15" spans="1:4" ht="19.5" customHeight="1">
      <c r="A15" s="59" t="s">
        <v>78</v>
      </c>
      <c r="B15" s="61">
        <v>335</v>
      </c>
      <c r="C15" s="56" t="s">
        <v>79</v>
      </c>
      <c r="D15" s="57">
        <f>SUM(D16:D38)</f>
        <v>0</v>
      </c>
    </row>
    <row r="16" spans="1:4" ht="19.5" customHeight="1">
      <c r="A16" s="62" t="s">
        <v>80</v>
      </c>
      <c r="B16" s="60"/>
      <c r="C16" s="56" t="s">
        <v>81</v>
      </c>
      <c r="D16" s="57"/>
    </row>
    <row r="17" spans="1:4" ht="19.5" customHeight="1">
      <c r="A17" s="62" t="s">
        <v>82</v>
      </c>
      <c r="B17" s="60"/>
      <c r="C17" s="56" t="s">
        <v>83</v>
      </c>
      <c r="D17" s="57"/>
    </row>
    <row r="18" spans="1:4" ht="19.5" customHeight="1">
      <c r="A18" s="63" t="s">
        <v>84</v>
      </c>
      <c r="B18" s="60">
        <v>300</v>
      </c>
      <c r="C18" s="56" t="s">
        <v>85</v>
      </c>
      <c r="D18" s="57"/>
    </row>
    <row r="19" spans="1:4" ht="19.5" customHeight="1">
      <c r="A19" s="63" t="s">
        <v>86</v>
      </c>
      <c r="B19" s="60"/>
      <c r="C19" s="56" t="s">
        <v>87</v>
      </c>
      <c r="D19" s="57"/>
    </row>
    <row r="20" spans="1:4" ht="19.5" customHeight="1">
      <c r="A20" s="63" t="s">
        <v>88</v>
      </c>
      <c r="B20" s="60"/>
      <c r="C20" s="56" t="s">
        <v>89</v>
      </c>
      <c r="D20" s="57"/>
    </row>
    <row r="21" spans="1:4" ht="19.5" customHeight="1">
      <c r="A21" s="63" t="s">
        <v>90</v>
      </c>
      <c r="B21" s="60"/>
      <c r="C21" s="56" t="s">
        <v>91</v>
      </c>
      <c r="D21" s="57"/>
    </row>
    <row r="22" spans="1:4" ht="19.5" customHeight="1">
      <c r="A22" s="63" t="s">
        <v>92</v>
      </c>
      <c r="B22" s="60"/>
      <c r="C22" s="56" t="s">
        <v>93</v>
      </c>
      <c r="D22" s="57"/>
    </row>
    <row r="23" spans="1:4" ht="19.5" customHeight="1">
      <c r="A23" s="63" t="s">
        <v>94</v>
      </c>
      <c r="B23" s="60"/>
      <c r="C23" s="64" t="s">
        <v>95</v>
      </c>
      <c r="D23" s="57"/>
    </row>
    <row r="24" spans="1:4" ht="19.5" customHeight="1">
      <c r="A24" s="63" t="s">
        <v>96</v>
      </c>
      <c r="B24" s="60"/>
      <c r="C24" s="56" t="s">
        <v>97</v>
      </c>
      <c r="D24" s="57"/>
    </row>
    <row r="25" spans="1:4" ht="19.5" customHeight="1">
      <c r="A25" s="63" t="s">
        <v>98</v>
      </c>
      <c r="B25" s="60"/>
      <c r="C25" s="56" t="s">
        <v>99</v>
      </c>
      <c r="D25" s="57"/>
    </row>
    <row r="26" spans="1:4" ht="19.5" customHeight="1">
      <c r="A26" s="63" t="s">
        <v>100</v>
      </c>
      <c r="B26" s="60"/>
      <c r="C26" s="56" t="s">
        <v>101</v>
      </c>
      <c r="D26" s="57"/>
    </row>
    <row r="27" spans="1:4" ht="19.5" customHeight="1">
      <c r="A27" s="62" t="s">
        <v>102</v>
      </c>
      <c r="B27" s="60"/>
      <c r="C27" s="56" t="s">
        <v>103</v>
      </c>
      <c r="D27" s="57"/>
    </row>
    <row r="28" spans="1:4" ht="19.5" customHeight="1">
      <c r="A28" s="63" t="s">
        <v>104</v>
      </c>
      <c r="B28" s="60"/>
      <c r="C28" s="56" t="s">
        <v>105</v>
      </c>
      <c r="D28" s="57"/>
    </row>
    <row r="29" spans="1:4" ht="19.5" customHeight="1">
      <c r="A29" s="63" t="s">
        <v>106</v>
      </c>
      <c r="B29" s="60"/>
      <c r="C29" s="56" t="s">
        <v>107</v>
      </c>
      <c r="D29" s="57"/>
    </row>
    <row r="30" spans="1:4" ht="19.5" customHeight="1">
      <c r="A30" s="63" t="s">
        <v>108</v>
      </c>
      <c r="B30" s="60"/>
      <c r="C30" s="65" t="s">
        <v>109</v>
      </c>
      <c r="D30" s="66"/>
    </row>
    <row r="31" spans="1:4" ht="19.5" customHeight="1">
      <c r="A31" s="63" t="s">
        <v>110</v>
      </c>
      <c r="B31" s="60"/>
      <c r="C31" s="65" t="s">
        <v>111</v>
      </c>
      <c r="D31" s="66"/>
    </row>
    <row r="32" spans="1:4" ht="19.5" customHeight="1">
      <c r="A32" s="63" t="s">
        <v>112</v>
      </c>
      <c r="B32" s="60">
        <v>100000</v>
      </c>
      <c r="C32" s="65" t="s">
        <v>113</v>
      </c>
      <c r="D32" s="66"/>
    </row>
    <row r="33" spans="1:4" ht="19.5" customHeight="1">
      <c r="A33" s="67" t="s">
        <v>114</v>
      </c>
      <c r="B33" s="68">
        <f>SUM(B34:B53)</f>
        <v>16026</v>
      </c>
      <c r="C33" s="64" t="s">
        <v>115</v>
      </c>
      <c r="D33" s="57"/>
    </row>
    <row r="34" spans="1:4" ht="19.5" customHeight="1">
      <c r="A34" s="63" t="s">
        <v>116</v>
      </c>
      <c r="B34" s="60">
        <v>20</v>
      </c>
      <c r="C34" s="65" t="s">
        <v>117</v>
      </c>
      <c r="D34" s="66"/>
    </row>
    <row r="35" spans="1:4" ht="19.5" customHeight="1">
      <c r="A35" s="63" t="s">
        <v>118</v>
      </c>
      <c r="B35" s="60"/>
      <c r="C35" s="65" t="s">
        <v>119</v>
      </c>
      <c r="D35" s="66"/>
    </row>
    <row r="36" spans="1:4" ht="19.5" customHeight="1">
      <c r="A36" s="63" t="s">
        <v>120</v>
      </c>
      <c r="B36" s="60"/>
      <c r="C36" s="65" t="s">
        <v>121</v>
      </c>
      <c r="D36" s="66"/>
    </row>
    <row r="37" spans="1:4" ht="19.5" customHeight="1">
      <c r="A37" s="63" t="s">
        <v>122</v>
      </c>
      <c r="B37" s="60">
        <v>313</v>
      </c>
      <c r="C37" s="65" t="s">
        <v>123</v>
      </c>
      <c r="D37" s="66"/>
    </row>
    <row r="38" spans="1:4" ht="19.5" customHeight="1">
      <c r="A38" s="63" t="s">
        <v>124</v>
      </c>
      <c r="B38" s="60">
        <v>12724</v>
      </c>
      <c r="C38" s="56" t="s">
        <v>125</v>
      </c>
      <c r="D38" s="57"/>
    </row>
    <row r="39" spans="1:4" ht="19.5" customHeight="1">
      <c r="A39" s="63" t="s">
        <v>126</v>
      </c>
      <c r="B39" s="60"/>
      <c r="C39" s="56" t="s">
        <v>127</v>
      </c>
      <c r="D39" s="57">
        <f>SUM(D40:D59)</f>
        <v>0</v>
      </c>
    </row>
    <row r="40" spans="1:4" ht="19.5" customHeight="1">
      <c r="A40" s="63" t="s">
        <v>128</v>
      </c>
      <c r="B40" s="60"/>
      <c r="C40" s="56" t="s">
        <v>116</v>
      </c>
      <c r="D40" s="57"/>
    </row>
    <row r="41" spans="1:4" ht="19.5" customHeight="1">
      <c r="A41" s="63" t="s">
        <v>129</v>
      </c>
      <c r="B41" s="60">
        <v>584</v>
      </c>
      <c r="C41" s="56" t="s">
        <v>118</v>
      </c>
      <c r="D41" s="57"/>
    </row>
    <row r="42" spans="1:4" ht="19.5" customHeight="1">
      <c r="A42" s="63" t="s">
        <v>130</v>
      </c>
      <c r="B42" s="60"/>
      <c r="C42" s="56" t="s">
        <v>120</v>
      </c>
      <c r="D42" s="57"/>
    </row>
    <row r="43" spans="1:4" ht="19.5" customHeight="1">
      <c r="A43" s="63" t="s">
        <v>131</v>
      </c>
      <c r="B43" s="60">
        <v>1061</v>
      </c>
      <c r="C43" s="56" t="s">
        <v>122</v>
      </c>
      <c r="D43" s="57"/>
    </row>
    <row r="44" spans="1:4" ht="19.5" customHeight="1">
      <c r="A44" s="63" t="s">
        <v>132</v>
      </c>
      <c r="B44" s="60"/>
      <c r="C44" s="56" t="s">
        <v>124</v>
      </c>
      <c r="D44" s="57"/>
    </row>
    <row r="45" spans="1:4" ht="19.5" customHeight="1">
      <c r="A45" s="63" t="s">
        <v>133</v>
      </c>
      <c r="B45" s="60">
        <v>1243</v>
      </c>
      <c r="C45" s="56" t="s">
        <v>126</v>
      </c>
      <c r="D45" s="57"/>
    </row>
    <row r="46" spans="1:4" ht="19.5" customHeight="1">
      <c r="A46" s="63" t="s">
        <v>134</v>
      </c>
      <c r="B46" s="60"/>
      <c r="C46" s="56" t="s">
        <v>128</v>
      </c>
      <c r="D46" s="57"/>
    </row>
    <row r="47" spans="1:4" ht="19.5" customHeight="1">
      <c r="A47" s="63" t="s">
        <v>135</v>
      </c>
      <c r="B47" s="60"/>
      <c r="C47" s="56" t="s">
        <v>129</v>
      </c>
      <c r="D47" s="57"/>
    </row>
    <row r="48" spans="1:4" ht="19.5" customHeight="1">
      <c r="A48" s="63" t="s">
        <v>136</v>
      </c>
      <c r="B48" s="60"/>
      <c r="C48" s="56" t="s">
        <v>130</v>
      </c>
      <c r="D48" s="57"/>
    </row>
    <row r="49" spans="1:4" ht="19.5" customHeight="1">
      <c r="A49" s="63" t="s">
        <v>137</v>
      </c>
      <c r="B49" s="60"/>
      <c r="C49" s="56" t="s">
        <v>131</v>
      </c>
      <c r="D49" s="57"/>
    </row>
    <row r="50" spans="1:4" ht="19.5" customHeight="1">
      <c r="A50" s="63" t="s">
        <v>138</v>
      </c>
      <c r="B50" s="60"/>
      <c r="C50" s="56" t="s">
        <v>132</v>
      </c>
      <c r="D50" s="57"/>
    </row>
    <row r="51" spans="1:4" ht="19.5" customHeight="1">
      <c r="A51" s="63" t="s">
        <v>139</v>
      </c>
      <c r="B51" s="60">
        <v>81</v>
      </c>
      <c r="C51" s="56" t="s">
        <v>133</v>
      </c>
      <c r="D51" s="57"/>
    </row>
    <row r="52" spans="1:4" ht="19.5" customHeight="1">
      <c r="A52" s="63" t="s">
        <v>140</v>
      </c>
      <c r="B52" s="60"/>
      <c r="C52" s="65" t="s">
        <v>134</v>
      </c>
      <c r="D52" s="66"/>
    </row>
    <row r="53" spans="1:4" ht="19.5" customHeight="1">
      <c r="A53" s="69" t="s">
        <v>141</v>
      </c>
      <c r="B53" s="60"/>
      <c r="C53" s="65" t="s">
        <v>135</v>
      </c>
      <c r="D53" s="66"/>
    </row>
    <row r="54" spans="1:4" ht="19.5" customHeight="1">
      <c r="A54" s="69"/>
      <c r="B54" s="60"/>
      <c r="C54" s="65" t="s">
        <v>136</v>
      </c>
      <c r="D54" s="66"/>
    </row>
    <row r="55" spans="1:4" ht="19.5" customHeight="1">
      <c r="A55" s="69"/>
      <c r="B55" s="60"/>
      <c r="C55" s="65" t="s">
        <v>137</v>
      </c>
      <c r="D55" s="66"/>
    </row>
    <row r="56" spans="1:4" ht="19.5" customHeight="1">
      <c r="A56" s="59" t="s">
        <v>142</v>
      </c>
      <c r="B56" s="60"/>
      <c r="C56" s="65" t="s">
        <v>143</v>
      </c>
      <c r="D56" s="66"/>
    </row>
    <row r="57" spans="1:4" ht="19.5" customHeight="1">
      <c r="A57" s="63" t="s">
        <v>144</v>
      </c>
      <c r="B57" s="60">
        <f>SUM(B58:B61)</f>
        <v>0</v>
      </c>
      <c r="C57" s="65" t="s">
        <v>139</v>
      </c>
      <c r="D57" s="66"/>
    </row>
    <row r="58" spans="1:4" ht="19.5" customHeight="1">
      <c r="A58" s="63" t="s">
        <v>145</v>
      </c>
      <c r="B58" s="60"/>
      <c r="C58" s="65" t="s">
        <v>140</v>
      </c>
      <c r="D58" s="66"/>
    </row>
    <row r="59" spans="1:4" ht="19.5" customHeight="1">
      <c r="A59" s="69" t="s">
        <v>146</v>
      </c>
      <c r="B59" s="60"/>
      <c r="C59" s="56" t="s">
        <v>147</v>
      </c>
      <c r="D59" s="57"/>
    </row>
    <row r="60" spans="1:4" ht="19.5" customHeight="1">
      <c r="A60" s="69" t="s">
        <v>148</v>
      </c>
      <c r="B60" s="60"/>
      <c r="C60" s="56"/>
      <c r="D60" s="57"/>
    </row>
    <row r="61" spans="1:4" ht="19.5" customHeight="1">
      <c r="A61" s="69" t="s">
        <v>149</v>
      </c>
      <c r="B61" s="60"/>
      <c r="C61" s="56" t="s">
        <v>214</v>
      </c>
      <c r="D61" s="57"/>
    </row>
    <row r="62" spans="1:4" ht="19.5" customHeight="1">
      <c r="A62" s="69"/>
      <c r="B62" s="60"/>
      <c r="C62" s="56" t="s">
        <v>215</v>
      </c>
      <c r="D62" s="57">
        <v>22200</v>
      </c>
    </row>
    <row r="63" spans="1:4" ht="19.5" customHeight="1">
      <c r="A63" s="69"/>
      <c r="B63" s="60"/>
      <c r="C63" s="56" t="s">
        <v>150</v>
      </c>
      <c r="D63" s="57"/>
    </row>
    <row r="64" spans="1:4" ht="19.5" customHeight="1">
      <c r="A64" s="69"/>
      <c r="B64" s="60"/>
      <c r="C64" s="56" t="s">
        <v>151</v>
      </c>
      <c r="D64" s="57">
        <f>SUM(D65:D66)</f>
        <v>0</v>
      </c>
    </row>
    <row r="65" spans="1:4" ht="19.5" customHeight="1">
      <c r="A65" s="59" t="s">
        <v>152</v>
      </c>
      <c r="B65" s="60">
        <f>SUM(B66:B67)</f>
        <v>12250</v>
      </c>
      <c r="C65" s="56" t="s">
        <v>153</v>
      </c>
      <c r="D65" s="57"/>
    </row>
    <row r="66" spans="1:4" ht="19.5" customHeight="1">
      <c r="A66" s="59" t="s">
        <v>154</v>
      </c>
      <c r="B66" s="60">
        <v>12250</v>
      </c>
      <c r="C66" s="56" t="s">
        <v>155</v>
      </c>
      <c r="D66" s="57"/>
    </row>
    <row r="67" spans="1:4" ht="19.5" customHeight="1">
      <c r="A67" s="59" t="s">
        <v>155</v>
      </c>
      <c r="B67" s="60"/>
      <c r="C67" s="56"/>
      <c r="D67" s="57"/>
    </row>
    <row r="68" spans="1:4" ht="19.5" customHeight="1">
      <c r="A68" s="59" t="s">
        <v>156</v>
      </c>
      <c r="B68" s="60">
        <v>225892</v>
      </c>
      <c r="C68" s="64" t="s">
        <v>157</v>
      </c>
      <c r="D68" s="57"/>
    </row>
    <row r="69" spans="1:4" ht="19.5" customHeight="1">
      <c r="A69" s="59" t="s">
        <v>158</v>
      </c>
      <c r="B69" s="60"/>
      <c r="C69" s="64" t="s">
        <v>159</v>
      </c>
      <c r="D69" s="57"/>
    </row>
    <row r="70" spans="1:4" ht="19.5" customHeight="1">
      <c r="A70" s="59" t="s">
        <v>160</v>
      </c>
      <c r="B70" s="60"/>
      <c r="C70" s="64" t="s">
        <v>161</v>
      </c>
      <c r="D70" s="57"/>
    </row>
    <row r="71" spans="1:4" ht="19.5" customHeight="1" hidden="1">
      <c r="A71" s="59"/>
      <c r="B71" s="60"/>
      <c r="C71" s="64"/>
      <c r="D71" s="57"/>
    </row>
    <row r="72" spans="1:4" ht="19.5" customHeight="1" hidden="1">
      <c r="A72" s="59"/>
      <c r="B72" s="60"/>
      <c r="C72" s="64"/>
      <c r="D72" s="57"/>
    </row>
    <row r="73" spans="1:4" ht="19.5" customHeight="1" hidden="1">
      <c r="A73" s="69"/>
      <c r="B73" s="60"/>
      <c r="C73" s="56"/>
      <c r="D73" s="57"/>
    </row>
    <row r="74" spans="1:4" ht="19.5" customHeight="1" hidden="1">
      <c r="A74" s="69"/>
      <c r="B74" s="60"/>
      <c r="C74" s="56"/>
      <c r="D74" s="57"/>
    </row>
    <row r="75" spans="1:4" ht="19.5" customHeight="1">
      <c r="A75" s="59"/>
      <c r="B75" s="60"/>
      <c r="C75" s="64"/>
      <c r="D75" s="57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sheetProtection/>
  <mergeCells count="7">
    <mergeCell ref="D5:D6"/>
    <mergeCell ref="A2:D2"/>
    <mergeCell ref="A5:A6"/>
    <mergeCell ref="B5:B6"/>
    <mergeCell ref="A4:B4"/>
    <mergeCell ref="C4:D4"/>
    <mergeCell ref="C5:C6"/>
  </mergeCells>
  <printOptions horizontalCentered="1"/>
  <pageMargins left="0.7480314960629921" right="0.7480314960629921" top="0.5905511811023623" bottom="0.7086614173228347" header="0.5118110236220472" footer="0.5118110236220472"/>
  <pageSetup firstPageNumber="1" useFirstPageNumber="1" fitToHeight="0" fitToWidth="1" horizontalDpi="600" verticalDpi="600" orientation="portrait" paperSize="9" scale="8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C20" sqref="C20"/>
    </sheetView>
  </sheetViews>
  <sheetFormatPr defaultColWidth="9.00390625" defaultRowHeight="14.25"/>
  <cols>
    <col min="1" max="1" width="43.375" style="94" customWidth="1"/>
    <col min="2" max="2" width="13.625" style="94" customWidth="1"/>
    <col min="3" max="3" width="42.625" style="95" customWidth="1"/>
    <col min="4" max="4" width="13.625" style="94" customWidth="1"/>
    <col min="5" max="16384" width="9.00390625" style="94" customWidth="1"/>
  </cols>
  <sheetData>
    <row r="1" ht="14.25">
      <c r="A1" s="93"/>
    </row>
    <row r="2" spans="1:4" ht="19.5" customHeight="1">
      <c r="A2" s="159" t="s">
        <v>260</v>
      </c>
      <c r="B2" s="159"/>
      <c r="C2" s="159"/>
      <c r="D2" s="159"/>
    </row>
    <row r="3" spans="1:4" ht="19.5" customHeight="1">
      <c r="A3" s="93"/>
      <c r="D3" s="96" t="s">
        <v>219</v>
      </c>
    </row>
    <row r="4" spans="1:4" ht="18.75" customHeight="1">
      <c r="A4" s="160" t="s">
        <v>212</v>
      </c>
      <c r="B4" s="160"/>
      <c r="C4" s="160" t="s">
        <v>63</v>
      </c>
      <c r="D4" s="160"/>
    </row>
    <row r="5" spans="1:4" ht="18.75" customHeight="1">
      <c r="A5" s="97" t="s">
        <v>17</v>
      </c>
      <c r="B5" s="97" t="s">
        <v>248</v>
      </c>
      <c r="C5" s="98" t="s">
        <v>17</v>
      </c>
      <c r="D5" s="97" t="s">
        <v>248</v>
      </c>
    </row>
    <row r="6" spans="1:4" ht="14.25">
      <c r="A6" s="104" t="s">
        <v>64</v>
      </c>
      <c r="B6" s="105">
        <f>B7+B10+B11+B13+B14</f>
        <v>137631</v>
      </c>
      <c r="C6" s="106" t="s">
        <v>19</v>
      </c>
      <c r="D6" s="103">
        <f>D7+D10+D11+D12+D13</f>
        <v>50415</v>
      </c>
    </row>
    <row r="7" spans="1:4" ht="14.25">
      <c r="A7" s="101" t="s">
        <v>249</v>
      </c>
      <c r="B7" s="107">
        <f>SUM(B8:B9)</f>
        <v>35000</v>
      </c>
      <c r="C7" s="102" t="s">
        <v>250</v>
      </c>
      <c r="D7" s="99"/>
    </row>
    <row r="8" spans="1:4" ht="14.25">
      <c r="A8" s="101" t="s">
        <v>251</v>
      </c>
      <c r="B8" s="107">
        <v>35000</v>
      </c>
      <c r="C8" s="102" t="s">
        <v>252</v>
      </c>
      <c r="D8" s="99"/>
    </row>
    <row r="9" spans="1:4" ht="14.25">
      <c r="A9" s="101" t="s">
        <v>253</v>
      </c>
      <c r="B9" s="99"/>
      <c r="C9" s="102" t="s">
        <v>254</v>
      </c>
      <c r="D9" s="99"/>
    </row>
    <row r="10" spans="1:4" ht="14.25">
      <c r="A10" s="101" t="s">
        <v>152</v>
      </c>
      <c r="B10" s="108">
        <v>102631</v>
      </c>
      <c r="C10" s="102" t="s">
        <v>150</v>
      </c>
      <c r="D10" s="100"/>
    </row>
    <row r="11" spans="1:4" ht="14.25">
      <c r="A11" s="101" t="s">
        <v>156</v>
      </c>
      <c r="B11" s="99"/>
      <c r="C11" s="102" t="s">
        <v>151</v>
      </c>
      <c r="D11" s="100">
        <v>50415</v>
      </c>
    </row>
    <row r="12" spans="1:4" ht="14.25">
      <c r="A12" s="101" t="s">
        <v>255</v>
      </c>
      <c r="B12" s="99"/>
      <c r="C12" s="102" t="s">
        <v>256</v>
      </c>
      <c r="D12" s="99"/>
    </row>
    <row r="13" spans="1:4" ht="14.25">
      <c r="A13" s="101" t="s">
        <v>257</v>
      </c>
      <c r="B13" s="99"/>
      <c r="C13" s="102" t="s">
        <v>258</v>
      </c>
      <c r="D13" s="99"/>
    </row>
    <row r="14" spans="1:4" ht="14.25">
      <c r="A14" s="101" t="s">
        <v>259</v>
      </c>
      <c r="B14" s="99"/>
      <c r="C14" s="102"/>
      <c r="D14" s="99"/>
    </row>
  </sheetData>
  <sheetProtection/>
  <mergeCells count="3">
    <mergeCell ref="A2:D2"/>
    <mergeCell ref="A4:B4"/>
    <mergeCell ref="C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何东岳</cp:lastModifiedBy>
  <cp:lastPrinted>2018-02-09T01:32:52Z</cp:lastPrinted>
  <dcterms:created xsi:type="dcterms:W3CDTF">2016-01-06T01:57:53Z</dcterms:created>
  <dcterms:modified xsi:type="dcterms:W3CDTF">2019-02-26T07:43:39Z</dcterms:modified>
  <cp:category/>
  <cp:version/>
  <cp:contentType/>
  <cp:contentStatus/>
</cp:coreProperties>
</file>